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64011"/>
  <bookViews>
    <workbookView xWindow="-120" yWindow="-120" windowWidth="29040" windowHeight="15840" tabRatio="858"/>
  </bookViews>
  <sheets>
    <sheet name="SAŽETAK-" sheetId="10" r:id="rId1"/>
    <sheet name="SAŽETAK1" sheetId="1" state="hidden" r:id="rId2"/>
    <sheet name="SAŽETAK" sheetId="9" state="hidden" r:id="rId3"/>
    <sheet name=" Račun prihoda i rashoda" sheetId="2" r:id="rId4"/>
    <sheet name="Prihodi i rashodi po izvorima" sheetId="3" r:id="rId5"/>
    <sheet name="Rashodi prema funkcijskoj kl" sheetId="5" r:id="rId6"/>
    <sheet name="Račun financiranja-ek.kl." sheetId="12" r:id="rId7"/>
    <sheet name="Račun financiranja-izv" sheetId="4" r:id="rId8"/>
    <sheet name="Račun financiranja po izvorima" sheetId="6" state="hidden" r:id="rId9"/>
    <sheet name="Preneseni višak ili manjak" sheetId="11" r:id="rId10"/>
    <sheet name="POSEBNI DIO" sheetId="7" r:id="rId11"/>
    <sheet name="za obrazloženje" sheetId="8" state="hidden" r:id="rId1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8" l="1"/>
  <c r="D28" i="8"/>
  <c r="C25" i="10"/>
  <c r="C24" i="10"/>
  <c r="H11" i="11" l="1"/>
  <c r="G11" i="11"/>
  <c r="F11" i="11"/>
  <c r="E11" i="11"/>
  <c r="E16" i="11" s="1"/>
  <c r="D11" i="11"/>
  <c r="D16" i="11" s="1"/>
  <c r="B32" i="10" l="1"/>
  <c r="B33" i="10" s="1"/>
  <c r="E27" i="8"/>
  <c r="E26" i="8" s="1"/>
  <c r="F27" i="8"/>
  <c r="F26" i="8" s="1"/>
  <c r="E28" i="8"/>
  <c r="F28" i="8"/>
  <c r="E29" i="8"/>
  <c r="F29" i="8"/>
  <c r="E30" i="8"/>
  <c r="F30" i="8"/>
  <c r="E31" i="8"/>
  <c r="F31" i="8"/>
  <c r="E19" i="8"/>
  <c r="F19" i="8"/>
  <c r="E20" i="8"/>
  <c r="F20" i="8"/>
  <c r="E21" i="8"/>
  <c r="F21" i="8"/>
  <c r="E10" i="8"/>
  <c r="F10" i="8"/>
  <c r="E11" i="8"/>
  <c r="F11" i="8"/>
  <c r="E12" i="8"/>
  <c r="F12" i="8"/>
  <c r="E13" i="8"/>
  <c r="F13" i="8"/>
  <c r="E4" i="8"/>
  <c r="F4" i="8"/>
  <c r="E5" i="8"/>
  <c r="F5" i="8"/>
  <c r="E6" i="8"/>
  <c r="F6" i="8"/>
  <c r="E17" i="11" l="1"/>
  <c r="F17" i="11"/>
  <c r="G17" i="11"/>
  <c r="H17" i="11"/>
  <c r="D17" i="11"/>
  <c r="G16" i="11"/>
  <c r="F16" i="11"/>
  <c r="H16" i="11"/>
  <c r="E18" i="11"/>
  <c r="E34" i="8"/>
  <c r="F34" i="8"/>
  <c r="D34" i="8"/>
  <c r="D31" i="8"/>
  <c r="D30" i="8"/>
  <c r="C31" i="8"/>
  <c r="C30" i="8"/>
  <c r="C29" i="8"/>
  <c r="C28" i="8"/>
  <c r="C27" i="8"/>
  <c r="D29" i="8"/>
  <c r="D26" i="8"/>
  <c r="D21" i="8"/>
  <c r="D20" i="8"/>
  <c r="D19" i="8"/>
  <c r="D13" i="8"/>
  <c r="D12" i="8"/>
  <c r="D11" i="8"/>
  <c r="D10" i="8"/>
  <c r="D4" i="8"/>
  <c r="D6" i="8"/>
  <c r="D5" i="8"/>
  <c r="F18" i="11" l="1"/>
  <c r="G18" i="11"/>
  <c r="H18" i="11"/>
  <c r="D18" i="11"/>
  <c r="B35" i="1"/>
  <c r="B29" i="1"/>
  <c r="D14" i="8" l="1"/>
  <c r="I37" i="9" l="1"/>
  <c r="J37" i="9"/>
  <c r="H37" i="9"/>
  <c r="E38" i="1" l="1"/>
  <c r="F38" i="1"/>
  <c r="G38" i="1"/>
  <c r="D38" i="1"/>
  <c r="G28" i="9" l="1"/>
  <c r="B37" i="1" l="1"/>
  <c r="B38" i="1" s="1"/>
  <c r="H28" i="9" l="1"/>
  <c r="H35" i="9" s="1"/>
  <c r="H13" i="9"/>
  <c r="I13" i="9"/>
  <c r="J13" i="9"/>
  <c r="H14" i="9"/>
  <c r="I14" i="9"/>
  <c r="J14" i="9"/>
  <c r="H10" i="9"/>
  <c r="H9" i="9" s="1"/>
  <c r="I10" i="9"/>
  <c r="I9" i="9" s="1"/>
  <c r="J10" i="9"/>
  <c r="J9" i="9" s="1"/>
  <c r="J22" i="9"/>
  <c r="I22" i="9"/>
  <c r="H22" i="9"/>
  <c r="G22" i="9"/>
  <c r="F22" i="9"/>
  <c r="I12" i="9" l="1"/>
  <c r="I15" i="9" s="1"/>
  <c r="I23" i="9" s="1"/>
  <c r="H12" i="9"/>
  <c r="H15" i="9" s="1"/>
  <c r="H23" i="9" s="1"/>
  <c r="J12" i="9"/>
  <c r="J15" i="9" s="1"/>
  <c r="J23" i="9" s="1"/>
  <c r="H29" i="9" l="1"/>
  <c r="H36" i="9"/>
  <c r="I36" i="9" l="1"/>
  <c r="I35" i="9"/>
  <c r="H30" i="9"/>
  <c r="I28" i="9"/>
  <c r="I29" i="9" s="1"/>
  <c r="J35" i="9" l="1"/>
  <c r="J36" i="9"/>
  <c r="F35" i="9"/>
  <c r="I30" i="9"/>
  <c r="J28" i="9"/>
  <c r="J29" i="9" s="1"/>
  <c r="J30" i="9" s="1"/>
  <c r="F14" i="8"/>
  <c r="E22" i="8" l="1"/>
  <c r="D22" i="8"/>
  <c r="E32" i="8"/>
  <c r="E14" i="8"/>
  <c r="F22" i="8"/>
  <c r="D32" i="8"/>
  <c r="D33" i="8" l="1"/>
  <c r="D7" i="8"/>
  <c r="E33" i="8"/>
  <c r="E35" i="8" s="1"/>
  <c r="E7" i="8"/>
  <c r="F7" i="8"/>
  <c r="F32" i="8"/>
  <c r="F33" i="8" s="1"/>
  <c r="F35" i="8" s="1"/>
  <c r="G10" i="9" l="1"/>
  <c r="G9" i="9" s="1"/>
  <c r="G13" i="9"/>
  <c r="F14" i="9" l="1"/>
  <c r="G14" i="9" l="1"/>
  <c r="G12" i="9" s="1"/>
  <c r="G15" i="9" s="1"/>
  <c r="F10" i="9"/>
  <c r="F9" i="9" s="1"/>
  <c r="F13" i="9" l="1"/>
  <c r="F12" i="9" s="1"/>
  <c r="G23" i="9"/>
  <c r="F15" i="9"/>
  <c r="F23" i="9" s="1"/>
  <c r="F29" i="9" s="1"/>
  <c r="G29" i="9" l="1"/>
  <c r="G30" i="9" s="1"/>
  <c r="F30" i="9"/>
  <c r="F37" i="9"/>
  <c r="F38" i="9" s="1"/>
  <c r="G38" i="9"/>
  <c r="H38" i="9" s="1"/>
  <c r="I38" i="9" s="1"/>
  <c r="J38" i="9" s="1"/>
  <c r="D35" i="8" l="1"/>
</calcChain>
</file>

<file path=xl/sharedStrings.xml><?xml version="1.0" encoding="utf-8"?>
<sst xmlns="http://schemas.openxmlformats.org/spreadsheetml/2006/main" count="603" uniqueCount="207">
  <si>
    <t>I. OPĆI DIO</t>
  </si>
  <si>
    <t>A) SAŽETAK RAČUNA PRIHODA I RASHODA</t>
  </si>
  <si>
    <t>PRIHODI UKUPNO</t>
  </si>
  <si>
    <t>RASHODI UKUPNO</t>
  </si>
  <si>
    <t>RAZLIKA - VIŠAK / MANJAK</t>
  </si>
  <si>
    <t>B) SAŽETAK RAČUNA FINANCIRANJA</t>
  </si>
  <si>
    <t>NETO FINANCIRANJE</t>
  </si>
  <si>
    <t xml:space="preserve">Napomena:
* Redak UKUPAN DONOS VIŠKA / MANJKA IZ PRETHODNIH GODINA služi kao informacija i ne uzima se u obzir kod uravnoteženja proračuna, već se proračun uravnotežuje retkom VIŠAK / MANJAK IZ PRETHODNIH GODINA KOJI ĆE SE POKRITI / RASPOREDITI.
</t>
  </si>
  <si>
    <t>Konto</t>
  </si>
  <si>
    <t>Izvor</t>
  </si>
  <si>
    <t>Naziv prihoda</t>
  </si>
  <si>
    <t>6</t>
  </si>
  <si>
    <t>Prihodi poslovanja</t>
  </si>
  <si>
    <t>63</t>
  </si>
  <si>
    <t>Pomoći iz inozemstva i od subjekata unutar općeg proračuna</t>
  </si>
  <si>
    <t>POMOĆI - KORISNICI</t>
  </si>
  <si>
    <t>65</t>
  </si>
  <si>
    <t>Prihodi od upravnih i administrativnih pristojbi, pristojbi po posebnim propisima i naknada</t>
  </si>
  <si>
    <t>66</t>
  </si>
  <si>
    <t>32</t>
  </si>
  <si>
    <t>VLASTITI PRIHODI - PRORAČUNSKI KORISNICI</t>
  </si>
  <si>
    <t>67</t>
  </si>
  <si>
    <t>Prihodi iz nadležnog proračuna i od HZZO-a temeljem ugovornih obveza</t>
  </si>
  <si>
    <t>OPĆI PRIHODI I PRIMICI - ŽUPANIJSKI PRORAČUN</t>
  </si>
  <si>
    <t>Naziv rashoda</t>
  </si>
  <si>
    <t>3</t>
  </si>
  <si>
    <t>Rashodi poslovanja</t>
  </si>
  <si>
    <t>31</t>
  </si>
  <si>
    <t>Rashodi za zaposlene</t>
  </si>
  <si>
    <t>Materijalni rashodi</t>
  </si>
  <si>
    <t>34</t>
  </si>
  <si>
    <t>Financijski rashodi</t>
  </si>
  <si>
    <t>4</t>
  </si>
  <si>
    <t>Rashodi za nabavu nefinancijske imovine</t>
  </si>
  <si>
    <t>41</t>
  </si>
  <si>
    <t>Rashodi za nabavu neproizvedene dugotrajne imovine</t>
  </si>
  <si>
    <t>42</t>
  </si>
  <si>
    <t>Rashodi za nabavu proizvedene dugotrajne imovine</t>
  </si>
  <si>
    <t>Naziv</t>
  </si>
  <si>
    <t>Brojčana oznaka i naziv</t>
  </si>
  <si>
    <t>UKUPNO RASHODI</t>
  </si>
  <si>
    <t>09 Obrazovanje</t>
  </si>
  <si>
    <t>091 Predškolsko i osnovno obrazovanje</t>
  </si>
  <si>
    <t>092 Srednjoškolsko  obrazovanje</t>
  </si>
  <si>
    <t>096 Dodatne usluge u obrazovanju</t>
  </si>
  <si>
    <t>Šifra</t>
  </si>
  <si>
    <t>PROGRAM    1207</t>
  </si>
  <si>
    <t>RAZVOJ ODGOJNO-OBRAZOVNOG SUSTAVA</t>
  </si>
  <si>
    <t>Aktivnost A1207 04</t>
  </si>
  <si>
    <t>ORGANIZACIJA I IZVOĐENJE NATJECANJA I SMOTRI</t>
  </si>
  <si>
    <t>Izvor financiranja   11</t>
  </si>
  <si>
    <t>Kapitalni projekt K1207 17</t>
  </si>
  <si>
    <t>SUFINANCIRANJE OBAVEZNE ŠKOLSKE LEKTIRE U OSNOVNIM I SREDNJIM ŠKOLAMA</t>
  </si>
  <si>
    <t>Tekući projekt T1207 20</t>
  </si>
  <si>
    <t>SHEMA - VOĆE, POVRĆE I MLIJEKO</t>
  </si>
  <si>
    <t>Izvor financiranja   52</t>
  </si>
  <si>
    <t>POMOĆI - ŽUPANIJSKI PRORAČUN - EU PROJEKTI</t>
  </si>
  <si>
    <t>PROGRAM    7007</t>
  </si>
  <si>
    <t>FINANCIRANJE SREDNJEG ŠKOLSTVA PREMA MINIMALNOM STANDARDU</t>
  </si>
  <si>
    <t>Kapitalni projekt K7007 08</t>
  </si>
  <si>
    <t>IZGRADNJA, REKONSTRUKCIJA I OPREMANJE OBJEKATA SREDNJEG ŠKOLSTVA</t>
  </si>
  <si>
    <t>Izvor financiranja   46</t>
  </si>
  <si>
    <t>PRIHODI ZA POSEBNE NAMJENE - DECENTRALIZACIJA</t>
  </si>
  <si>
    <t>Aktivnost A7007 05</t>
  </si>
  <si>
    <t>FINANCIRANJE OPĆIH TROŠKOVA SREDNJEG ŠKOLSTVA</t>
  </si>
  <si>
    <t>Aktivnost A7007 06</t>
  </si>
  <si>
    <t>FINANCIRANJE STVARNIH TROŠKOVA SREDNJEG ŠKOLSTVA</t>
  </si>
  <si>
    <t>PROGRAM    7011</t>
  </si>
  <si>
    <t>FINANCIRANJE ŠKOLSTVA IZVAN ŽUPANIJSKOG PRORAČUNA</t>
  </si>
  <si>
    <t>Aktivnost A7011 02</t>
  </si>
  <si>
    <t>VLASTITI PRIHODI - SREDNJE ŠKOLSTVO</t>
  </si>
  <si>
    <t>Izvor financiranja   32</t>
  </si>
  <si>
    <t>Izvor financiranja   49</t>
  </si>
  <si>
    <t>PRIHODI ZA POSEBNE NAMJENE - OSTALO</t>
  </si>
  <si>
    <t>Izvor financiranja   54</t>
  </si>
  <si>
    <t>Izvor financiranja   62</t>
  </si>
  <si>
    <t>DONACIJE</t>
  </si>
  <si>
    <t>11 OPĆI PRIHODI I PRIMICI - ŽUPANIJSKI PRORAČUN</t>
  </si>
  <si>
    <t>32 VLASTITI PRIHODI - PRORAČUNSKI KORISNICI</t>
  </si>
  <si>
    <t>49 PRIHODI ZA POSEBNE NAMJENE - OSTALO</t>
  </si>
  <si>
    <t>52 POMOĆI - ŽUPANIJSKI PRORAČUN - EU PROJEKTI</t>
  </si>
  <si>
    <t>54 POMOĆI - KORISNICI</t>
  </si>
  <si>
    <t>62 DONACIJE</t>
  </si>
  <si>
    <t>UKUPNO PRIHODI</t>
  </si>
  <si>
    <t>UKUPNO PRIHODI + PRENESENI VIŠAK</t>
  </si>
  <si>
    <t xml:space="preserve">Pregled financijskih sredstava po programima: </t>
  </si>
  <si>
    <t>R.br.</t>
  </si>
  <si>
    <t xml:space="preserve"> Naziv programa </t>
  </si>
  <si>
    <t xml:space="preserve"> 1. </t>
  </si>
  <si>
    <t xml:space="preserve"> 1207 RAZVOJ ODGOJNO-OBRAZOVNOG SUSTAVA </t>
  </si>
  <si>
    <t xml:space="preserve"> 2. </t>
  </si>
  <si>
    <t xml:space="preserve"> 7007 FINANCIRANJE SREDNJEG ŠKOLSTVA PREMA MINIMALNOM STANDARDU </t>
  </si>
  <si>
    <t xml:space="preserve"> 3. </t>
  </si>
  <si>
    <t xml:space="preserve"> 7011 FINANCIRANJE ŠKOLSTVA IZVAN ŽUPANIJSKOG PRORAČUNA </t>
  </si>
  <si>
    <t xml:space="preserve"> Sveukupno </t>
  </si>
  <si>
    <t xml:space="preserve"> Naziv aktivnosti/projekta </t>
  </si>
  <si>
    <t xml:space="preserve"> A1207 04 ORGANIZACIJA I IZVOĐENJE NATJECANJA I SMOTRI </t>
  </si>
  <si>
    <t xml:space="preserve"> K1207 17 SUFINANCIRANJE OBAVEZNE ŠKOLSKE LEKTIRE U OSNOVNIM I SREDNJIM ŠKOLAMA </t>
  </si>
  <si>
    <t xml:space="preserve"> T1207 20 SHEMA - VOĆE, POVRĆE I MLIJEKO </t>
  </si>
  <si>
    <t xml:space="preserve"> K7007 08 IZGRADNJA, REKONSTRUKCIJA I OPREMANJE OBJEKATA SREDNJEG ŠKOLSTVA </t>
  </si>
  <si>
    <t xml:space="preserve"> A7007 05 FINANCIRANJE OPĆIH TROŠKOVA SREDNJEG ŠKOLSTVA </t>
  </si>
  <si>
    <t xml:space="preserve"> A7007 06 FINANCIRANJE STVARNIH TROŠKOVA SREDNJEG ŠKOLSTVA </t>
  </si>
  <si>
    <t xml:space="preserve">R. br. </t>
  </si>
  <si>
    <t>Naziv aktivnosti/projekta</t>
  </si>
  <si>
    <t xml:space="preserve"> A7011 02 VLASTITI PRIHODI - SREDNJE ŠKOLSTVO </t>
  </si>
  <si>
    <t xml:space="preserve"> - </t>
  </si>
  <si>
    <t>Klasa: 400-02/23-01/7</t>
  </si>
  <si>
    <r>
      <t>Osijek, 10. listopada 2023</t>
    </r>
    <r>
      <rPr>
        <b/>
        <sz val="11"/>
        <color theme="1"/>
        <rFont val="Calibri"/>
        <family val="2"/>
        <charset val="238"/>
        <scheme val="minor"/>
      </rPr>
      <t>.</t>
    </r>
  </si>
  <si>
    <t>Urbroj: 2158-139-03-23-1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</si>
  <si>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</si>
  <si>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</si>
  <si>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</si>
  <si>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</si>
  <si>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</si>
  <si>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</si>
  <si>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</si>
  <si>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</si>
  <si>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</si>
  <si>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</si>
  <si>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</si>
  <si>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</si>
  <si>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</si>
  <si>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</si>
  <si>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</si>
  <si>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 PRIJEDLOG FINANCIJSKOG PLANA II. GIMNAZIJA OSIJEK ZA 2024. I PROJEKCIJA ZA 2025. I 2026. GODINU</t>
  </si>
  <si>
    <t>Izvršenje 2023.</t>
  </si>
  <si>
    <t>Plan 2024.</t>
  </si>
  <si>
    <t>Proračun za 2025.</t>
  </si>
  <si>
    <t>Projekcija proračuna za 2026.</t>
  </si>
  <si>
    <t>Projekcija proračuna za 2027.</t>
  </si>
  <si>
    <t>3 RASHODI POSLOVANJA</t>
  </si>
  <si>
    <t>FINANCIJSKI PLAN ZA II. GIMNAZIJA OSIJEK ZA 2025. I PROJEKCIJE ZA 2026. I 2027. GODINU</t>
  </si>
  <si>
    <t>PRIJENOS VIŠKA / MANJKA IZ PRETHODNE(IH) GODINA</t>
  </si>
  <si>
    <t>1 OPĆI PRIHODI I PRIMICI</t>
  </si>
  <si>
    <t>3 VLASTITI PRIHODI</t>
  </si>
  <si>
    <t>4 PRIHODI ZA POSEBNE NAMJENE</t>
  </si>
  <si>
    <t>46 PRIHODI ZA POSEBNE NAMJENE - DECENTRALIZACIJA</t>
  </si>
  <si>
    <t>5 POMOĆI</t>
  </si>
  <si>
    <t>6 DONACIJE</t>
  </si>
  <si>
    <t>Razred</t>
  </si>
  <si>
    <t>Skupina</t>
  </si>
  <si>
    <t xml:space="preserve"> </t>
  </si>
  <si>
    <t>Tekući projekt T1207 33</t>
  </si>
  <si>
    <t>PROGRAMI I PROJEKTI U ODGOJU I OBRAZOVANJU</t>
  </si>
  <si>
    <t>38</t>
  </si>
  <si>
    <t>prihodi</t>
  </si>
  <si>
    <t>C) PRENESENI VIŠAK ILI PRENESENI MANJAK</t>
  </si>
  <si>
    <t>1.1. SAŽETAK RAČUNA PRIHODA I RASHODA I RAČUNA FINANCIRANJA</t>
  </si>
  <si>
    <t xml:space="preserve">Napomena:
* Redak PRIJENOS  VIŠKA / MANJKA IZ PRETHODNIH GODINA služi kao informacija i ne uzima se u obzir kod uravnoteženja proračuna, već se proračun uravnotežuje retkom VIŠAK / MANJAK IZ PRETHODNIH GODINA KOJI ĆE SE POKRITI / RASPOREDITI.
</t>
  </si>
  <si>
    <t>Tekući projekt T1207 41</t>
  </si>
  <si>
    <t>SAJAM ZANIMANJA</t>
  </si>
  <si>
    <t xml:space="preserve"> 4. </t>
  </si>
  <si>
    <t>T1207 41 SAJAM ZANIMANJA</t>
  </si>
  <si>
    <t>Projekcija 2027.</t>
  </si>
  <si>
    <t>FINANCIJSKI PLAN ZA II. GIMNAZIJA OSIJEK ZA 2026. I PROJEKCIJE ZA 2027. I 2028. GODINU</t>
  </si>
  <si>
    <t>Izvršenje 2024.</t>
  </si>
  <si>
    <t>Tekući plan 2025.</t>
  </si>
  <si>
    <t>Plan 2026.</t>
  </si>
  <si>
    <t>Projekcija 2028.</t>
  </si>
  <si>
    <t>A. RAČUN PRIHODA I RASHODA</t>
  </si>
  <si>
    <t>A1. PRIHODI I RASHODI PREMA EKONOMSKOJ KLASIFIKACIJI</t>
  </si>
  <si>
    <t>Prihodi od prodaje proizvoda i robe te pruženih usluga i prihodi od donacija</t>
  </si>
  <si>
    <t>Ostali rashodi</t>
  </si>
  <si>
    <t>A2. PRIHODI I RASHODI PREMA IZVORIMA FINANCIRANJA</t>
  </si>
  <si>
    <t>11 Opći prihodi i primici</t>
  </si>
  <si>
    <t>31 Vlastiti prihodi</t>
  </si>
  <si>
    <t>43 Ostali prihodi za posebne namjene</t>
  </si>
  <si>
    <t>50 Pomoći iz državnog proračuna</t>
  </si>
  <si>
    <t>51 Programi Unije</t>
  </si>
  <si>
    <t>510 Programi Unije</t>
  </si>
  <si>
    <t>54 Europski poljoprivredni jamstveni fond (EAGF)</t>
  </si>
  <si>
    <t>61 Donacije</t>
  </si>
  <si>
    <t>A3. RASHODI PREMA FUNKCIJSKOJ KLASIFIKACIJI</t>
  </si>
  <si>
    <t>B. RAČUN FINANCIRANJA</t>
  </si>
  <si>
    <t>B1. RAČUN FINANCIRANJA PREMA EKONOMSKOJ KLASIFIKACIJI</t>
  </si>
  <si>
    <t>B2. RAČUN FINANCIRANJA PREMA IZVORIMA FINANCIRANJA</t>
  </si>
  <si>
    <t>C. PRENESENI VIŠAK ILI PRENESENI MANJAK</t>
  </si>
  <si>
    <t>II. POSEBNI DIO</t>
  </si>
  <si>
    <t>PROGRAMSKA KLASIFIKACIJA</t>
  </si>
  <si>
    <t>Opći prihodi i primici</t>
  </si>
  <si>
    <t>Izvor financiranja   50</t>
  </si>
  <si>
    <t>Pomoći iz državnog proračuna</t>
  </si>
  <si>
    <t>Europski poljoprivredni jamstveni fond (EAGF)</t>
  </si>
  <si>
    <t>Izvor financiranja   43</t>
  </si>
  <si>
    <t>Ostali prihodi za posebne namjene</t>
  </si>
  <si>
    <t>Izvor financiranja   31</t>
  </si>
  <si>
    <t>Vlastiti prihodi</t>
  </si>
  <si>
    <t>Izvor financiranja   51</t>
  </si>
  <si>
    <t>Programi Unije</t>
  </si>
  <si>
    <t>Izvor financiranja   510</t>
  </si>
  <si>
    <t>Izvor financiranja   61</t>
  </si>
  <si>
    <t>Donacije</t>
  </si>
  <si>
    <t>50</t>
  </si>
  <si>
    <t>9</t>
  </si>
  <si>
    <t>Vlastiti izvori</t>
  </si>
  <si>
    <t>92</t>
  </si>
  <si>
    <t>Rezultat poslovanja</t>
  </si>
  <si>
    <t>49</t>
  </si>
  <si>
    <t>PRIHODI ZA POSEBNE NAMJENE -  KORISNICI</t>
  </si>
  <si>
    <t>54</t>
  </si>
  <si>
    <t>62</t>
  </si>
  <si>
    <t>UGOVORI DONACIJE - KORISNICI</t>
  </si>
  <si>
    <t>UKUPNO 92 - VIŠAK PRIHODA</t>
  </si>
  <si>
    <t>61</t>
  </si>
  <si>
    <t>Urbroj: 2158-139-03-25-1</t>
  </si>
  <si>
    <t>Klasa: 400-02/25-01/8</t>
  </si>
  <si>
    <r>
      <t>Osijek, 23. listopada 2025</t>
    </r>
    <r>
      <rPr>
        <b/>
        <sz val="11"/>
        <color theme="1"/>
        <rFont val="Calibri"/>
        <family val="2"/>
        <charset val="238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</si>
</sst>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11"/>
      <name val="Calibri"/>
      <family val="2"/>
      <scheme val="minor"/>
    </font>
    <font>
      <b/>
      <sz val="10"/>
      <color rgb="FF000000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b/>
      <sz val="8"/>
      <color indexed="8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4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9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sz val="7"/>
      <color rgb="FF000000"/>
      <name val="Arial"/>
      <family val="2"/>
      <charset val="238"/>
    </font>
    <font>
      <b/>
      <sz val="7"/>
      <color rgb="FF000000"/>
      <name val="Arial"/>
      <family val="2"/>
      <charset val="238"/>
    </font>
    <font>
      <b/>
      <sz val="8"/>
      <color rgb="FF000000"/>
      <name val="Arial"/>
      <family val="2"/>
    </font>
    <font>
      <sz val="9"/>
      <color rgb="FF000000"/>
      <name val="Arial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b/>
      <i/>
      <sz val="8"/>
      <color indexed="8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A9A9A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164" fontId="18" fillId="0" borderId="0" applyFont="0" applyFill="0" applyBorder="0" applyAlignment="0" applyProtection="0"/>
  </cellStyleXfs>
  <cellXfs count="262">
    <xf numFmtId="0" fontId="0" fillId="0" borderId="0" xfId="0"/>
    <xf numFmtId="49" fontId="6" fillId="2" borderId="4" xfId="0" applyNumberFormat="1" applyFont="1" applyFill="1" applyBorder="1" applyAlignment="1">
      <alignment horizontal="center" vertical="center" wrapText="1" shrinkToFit="1" readingOrder="1"/>
    </xf>
    <xf numFmtId="49" fontId="6" fillId="0" borderId="1" xfId="0" applyNumberFormat="1" applyFont="1" applyBorder="1" applyAlignment="1">
      <alignment horizontal="left" vertical="center" wrapText="1" shrinkToFit="1" readingOrder="1"/>
    </xf>
    <xf numFmtId="4" fontId="6" fillId="0" borderId="1" xfId="0" applyNumberFormat="1" applyFont="1" applyBorder="1" applyAlignment="1">
      <alignment horizontal="right" vertical="center" wrapText="1" shrinkToFit="1" readingOrder="1"/>
    </xf>
    <xf numFmtId="49" fontId="5" fillId="0" borderId="1" xfId="0" applyNumberFormat="1" applyFont="1" applyBorder="1" applyAlignment="1">
      <alignment horizontal="left" vertical="center" wrapText="1" shrinkToFit="1" readingOrder="1"/>
    </xf>
    <xf numFmtId="4" fontId="5" fillId="0" borderId="1" xfId="0" applyNumberFormat="1" applyFont="1" applyBorder="1" applyAlignment="1">
      <alignment horizontal="right" vertical="center" wrapText="1" shrinkToFit="1" readingOrder="1"/>
    </xf>
    <xf numFmtId="0" fontId="9" fillId="0" borderId="0" xfId="0" applyFont="1" applyAlignment="1">
      <alignment horizontal="left"/>
    </xf>
    <xf numFmtId="0" fontId="9" fillId="0" borderId="0" xfId="0" applyFont="1"/>
    <xf numFmtId="0" fontId="2" fillId="0" borderId="0" xfId="0" applyFont="1"/>
    <xf numFmtId="0" fontId="11" fillId="0" borderId="1" xfId="0" applyFont="1" applyBorder="1" applyAlignment="1">
      <alignment horizontal="left" vertical="center" wrapText="1" shrinkToFit="1" readingOrder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 readingOrder="1"/>
    </xf>
    <xf numFmtId="0" fontId="19" fillId="0" borderId="0" xfId="0" applyFont="1" applyAlignment="1">
      <alignment vertical="top" readingOrder="1"/>
    </xf>
    <xf numFmtId="0" fontId="20" fillId="0" borderId="0" xfId="0" applyFont="1" applyAlignment="1">
      <alignment horizontal="justify" vertical="center"/>
    </xf>
    <xf numFmtId="164" fontId="19" fillId="0" borderId="0" xfId="4" applyFont="1" applyFill="1" applyAlignment="1">
      <alignment vertical="top" readingOrder="1"/>
    </xf>
    <xf numFmtId="4" fontId="19" fillId="0" borderId="0" xfId="0" applyNumberFormat="1" applyFont="1" applyAlignment="1">
      <alignment vertical="top" readingOrder="1"/>
    </xf>
    <xf numFmtId="164" fontId="21" fillId="0" borderId="0" xfId="4" applyFont="1" applyFill="1" applyAlignment="1">
      <alignment horizontal="center" vertical="top" readingOrder="1"/>
    </xf>
    <xf numFmtId="4" fontId="17" fillId="0" borderId="5" xfId="1" applyNumberFormat="1" applyFont="1" applyBorder="1" applyAlignment="1">
      <alignment vertical="center" readingOrder="1"/>
    </xf>
    <xf numFmtId="0" fontId="17" fillId="0" borderId="5" xfId="1" applyFont="1" applyBorder="1" applyAlignment="1">
      <alignment vertical="center" wrapText="1" readingOrder="1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1" fillId="0" borderId="0" xfId="0" applyFont="1"/>
    <xf numFmtId="0" fontId="28" fillId="0" borderId="0" xfId="0" applyFont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8" fillId="0" borderId="0" xfId="0" applyFont="1" applyAlignment="1">
      <alignment horizontal="left" wrapText="1"/>
    </xf>
    <xf numFmtId="0" fontId="31" fillId="0" borderId="0" xfId="0" applyFont="1" applyAlignment="1">
      <alignment wrapText="1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2" fillId="0" borderId="5" xfId="0" quotePrefix="1" applyFont="1" applyBorder="1" applyAlignment="1">
      <alignment horizontal="left" vertical="center" wrapText="1"/>
    </xf>
    <xf numFmtId="0" fontId="12" fillId="0" borderId="5" xfId="0" quotePrefix="1" applyFont="1" applyBorder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center"/>
    </xf>
    <xf numFmtId="0" fontId="38" fillId="0" borderId="0" xfId="0" applyFont="1"/>
    <xf numFmtId="4" fontId="11" fillId="2" borderId="3" xfId="0" applyNumberFormat="1" applyFont="1" applyFill="1" applyBorder="1" applyAlignment="1">
      <alignment horizontal="left" vertical="center" wrapText="1" shrinkToFit="1" readingOrder="1"/>
    </xf>
    <xf numFmtId="4" fontId="13" fillId="2" borderId="3" xfId="0" applyNumberFormat="1" applyFont="1" applyFill="1" applyBorder="1" applyAlignment="1">
      <alignment horizontal="right" vertical="center" wrapText="1" shrinkToFit="1" readingOrder="1"/>
    </xf>
    <xf numFmtId="4" fontId="2" fillId="0" borderId="0" xfId="0" applyNumberFormat="1" applyFont="1"/>
    <xf numFmtId="4" fontId="11" fillId="0" borderId="3" xfId="0" applyNumberFormat="1" applyFont="1" applyBorder="1" applyAlignment="1">
      <alignment horizontal="left" vertical="center" wrapText="1" shrinkToFit="1" readingOrder="1"/>
    </xf>
    <xf numFmtId="4" fontId="11" fillId="0" borderId="3" xfId="0" applyNumberFormat="1" applyFont="1" applyBorder="1" applyAlignment="1">
      <alignment horizontal="right" vertical="center" wrapText="1" shrinkToFit="1" readingOrder="1"/>
    </xf>
    <xf numFmtId="4" fontId="13" fillId="2" borderId="8" xfId="0" applyNumberFormat="1" applyFont="1" applyFill="1" applyBorder="1" applyAlignment="1">
      <alignment horizontal="right" vertical="center" wrapText="1" shrinkToFit="1" readingOrder="1"/>
    </xf>
    <xf numFmtId="4" fontId="11" fillId="0" borderId="7" xfId="0" applyNumberFormat="1" applyFont="1" applyBorder="1" applyAlignment="1">
      <alignment horizontal="right" vertical="center" wrapText="1" shrinkToFit="1" readingOrder="1"/>
    </xf>
    <xf numFmtId="4" fontId="14" fillId="0" borderId="5" xfId="0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 vertical="center" wrapText="1" shrinkToFit="1" readingOrder="1"/>
    </xf>
    <xf numFmtId="4" fontId="11" fillId="0" borderId="5" xfId="0" applyNumberFormat="1" applyFont="1" applyBorder="1" applyAlignment="1">
      <alignment horizontal="right" vertical="center" wrapText="1" shrinkToFit="1" readingOrder="1"/>
    </xf>
    <xf numFmtId="4" fontId="11" fillId="2" borderId="3" xfId="0" applyNumberFormat="1" applyFont="1" applyFill="1" applyBorder="1" applyAlignment="1">
      <alignment horizontal="right" vertical="center" wrapText="1" shrinkToFit="1" readingOrder="1"/>
    </xf>
    <xf numFmtId="4" fontId="11" fillId="0" borderId="1" xfId="0" applyNumberFormat="1" applyFont="1" applyBorder="1" applyAlignment="1">
      <alignment horizontal="left" vertical="center" wrapText="1" shrinkToFit="1" readingOrder="1"/>
    </xf>
    <xf numFmtId="4" fontId="37" fillId="7" borderId="5" xfId="0" applyNumberFormat="1" applyFont="1" applyFill="1" applyBorder="1" applyAlignment="1">
      <alignment horizontal="right" vertical="center"/>
    </xf>
    <xf numFmtId="4" fontId="37" fillId="0" borderId="5" xfId="0" applyNumberFormat="1" applyFont="1" applyBorder="1" applyAlignment="1">
      <alignment horizontal="right" vertical="center"/>
    </xf>
    <xf numFmtId="4" fontId="19" fillId="7" borderId="5" xfId="0" applyNumberFormat="1" applyFont="1" applyFill="1" applyBorder="1" applyAlignment="1">
      <alignment horizontal="left" vertical="center"/>
    </xf>
    <xf numFmtId="4" fontId="19" fillId="7" borderId="5" xfId="0" applyNumberFormat="1" applyFont="1" applyFill="1" applyBorder="1" applyAlignment="1">
      <alignment vertical="center"/>
    </xf>
    <xf numFmtId="4" fontId="28" fillId="0" borderId="0" xfId="0" applyNumberFormat="1" applyFont="1" applyAlignment="1">
      <alignment horizontal="center" vertical="center" wrapText="1"/>
    </xf>
    <xf numFmtId="4" fontId="31" fillId="0" borderId="0" xfId="0" applyNumberFormat="1" applyFont="1" applyAlignment="1">
      <alignment horizontal="center" vertical="center" wrapText="1"/>
    </xf>
    <xf numFmtId="4" fontId="30" fillId="0" borderId="0" xfId="0" applyNumberFormat="1" applyFont="1"/>
    <xf numFmtId="4" fontId="12" fillId="0" borderId="5" xfId="0" quotePrefix="1" applyNumberFormat="1" applyFont="1" applyBorder="1" applyAlignment="1">
      <alignment horizontal="left" wrapText="1"/>
    </xf>
    <xf numFmtId="4" fontId="12" fillId="0" borderId="5" xfId="0" quotePrefix="1" applyNumberFormat="1" applyFont="1" applyBorder="1" applyAlignment="1">
      <alignment horizontal="center" wrapText="1"/>
    </xf>
    <xf numFmtId="4" fontId="12" fillId="0" borderId="5" xfId="0" quotePrefix="1" applyNumberFormat="1" applyFont="1" applyBorder="1" applyAlignment="1">
      <alignment horizontal="left"/>
    </xf>
    <xf numFmtId="4" fontId="37" fillId="0" borderId="5" xfId="0" applyNumberFormat="1" applyFont="1" applyBorder="1" applyAlignment="1">
      <alignment horizontal="right" vertical="center" wrapText="1"/>
    </xf>
    <xf numFmtId="4" fontId="28" fillId="0" borderId="0" xfId="0" quotePrefix="1" applyNumberFormat="1" applyFont="1" applyAlignment="1">
      <alignment horizontal="center" vertical="center" wrapText="1"/>
    </xf>
    <xf numFmtId="4" fontId="27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wrapText="1"/>
    </xf>
    <xf numFmtId="4" fontId="19" fillId="4" borderId="5" xfId="0" quotePrefix="1" applyNumberFormat="1" applyFont="1" applyFill="1" applyBorder="1" applyAlignment="1">
      <alignment horizontal="right" vertical="center"/>
    </xf>
    <xf numFmtId="4" fontId="19" fillId="4" borderId="5" xfId="0" applyNumberFormat="1" applyFont="1" applyFill="1" applyBorder="1" applyAlignment="1">
      <alignment horizontal="right" vertical="center" wrapText="1"/>
    </xf>
    <xf numFmtId="4" fontId="19" fillId="7" borderId="5" xfId="0" quotePrefix="1" applyNumberFormat="1" applyFont="1" applyFill="1" applyBorder="1" applyAlignment="1">
      <alignment horizontal="right" vertical="center"/>
    </xf>
    <xf numFmtId="4" fontId="34" fillId="0" borderId="0" xfId="0" applyNumberFormat="1" applyFont="1" applyAlignment="1">
      <alignment horizontal="center" vertical="center" wrapText="1"/>
    </xf>
    <xf numFmtId="4" fontId="26" fillId="0" borderId="0" xfId="0" applyNumberFormat="1" applyFont="1" applyAlignment="1">
      <alignment wrapText="1"/>
    </xf>
    <xf numFmtId="4" fontId="35" fillId="0" borderId="0" xfId="0" quotePrefix="1" applyNumberFormat="1" applyFont="1" applyAlignment="1">
      <alignment horizontal="center" vertical="center" wrapText="1"/>
    </xf>
    <xf numFmtId="4" fontId="36" fillId="0" borderId="0" xfId="0" applyNumberFormat="1" applyFont="1" applyAlignment="1">
      <alignment horizontal="center" vertical="center" wrapText="1"/>
    </xf>
    <xf numFmtId="4" fontId="33" fillId="0" borderId="0" xfId="0" applyNumberFormat="1" applyFont="1"/>
    <xf numFmtId="4" fontId="32" fillId="0" borderId="9" xfId="0" quotePrefix="1" applyNumberFormat="1" applyFont="1" applyBorder="1" applyAlignment="1">
      <alignment horizontal="left" wrapText="1"/>
    </xf>
    <xf numFmtId="4" fontId="32" fillId="0" borderId="15" xfId="0" quotePrefix="1" applyNumberFormat="1" applyFont="1" applyBorder="1" applyAlignment="1">
      <alignment horizontal="left" wrapText="1"/>
    </xf>
    <xf numFmtId="4" fontId="32" fillId="0" borderId="15" xfId="0" quotePrefix="1" applyNumberFormat="1" applyFont="1" applyBorder="1" applyAlignment="1">
      <alignment horizontal="center" wrapText="1"/>
    </xf>
    <xf numFmtId="4" fontId="32" fillId="0" borderId="15" xfId="0" quotePrefix="1" applyNumberFormat="1" applyFont="1" applyBorder="1" applyAlignment="1">
      <alignment horizontal="left"/>
    </xf>
    <xf numFmtId="4" fontId="19" fillId="4" borderId="9" xfId="0" quotePrefix="1" applyNumberFormat="1" applyFont="1" applyFill="1" applyBorder="1" applyAlignment="1">
      <alignment horizontal="right" vertical="center"/>
    </xf>
    <xf numFmtId="4" fontId="37" fillId="7" borderId="9" xfId="0" quotePrefix="1" applyNumberFormat="1" applyFont="1" applyFill="1" applyBorder="1" applyAlignment="1">
      <alignment horizontal="right" vertical="center"/>
    </xf>
    <xf numFmtId="4" fontId="37" fillId="7" borderId="5" xfId="0" quotePrefix="1" applyNumberFormat="1" applyFont="1" applyFill="1" applyBorder="1" applyAlignment="1">
      <alignment horizontal="right" vertical="center"/>
    </xf>
    <xf numFmtId="0" fontId="40" fillId="0" borderId="1" xfId="0" applyFont="1" applyBorder="1" applyAlignment="1">
      <alignment horizontal="left" vertical="center" wrapText="1" shrinkToFit="1" readingOrder="1"/>
    </xf>
    <xf numFmtId="49" fontId="41" fillId="0" borderId="2" xfId="0" applyNumberFormat="1" applyFont="1" applyBorder="1" applyAlignment="1">
      <alignment horizontal="center" vertical="center" wrapText="1" shrinkToFit="1" readingOrder="1"/>
    </xf>
    <xf numFmtId="0" fontId="41" fillId="0" borderId="3" xfId="0" applyFont="1" applyBorder="1" applyAlignment="1">
      <alignment horizontal="left" vertical="center" wrapText="1" shrinkToFit="1" readingOrder="1"/>
    </xf>
    <xf numFmtId="4" fontId="40" fillId="0" borderId="3" xfId="0" applyNumberFormat="1" applyFont="1" applyBorder="1" applyAlignment="1">
      <alignment horizontal="right" wrapText="1" shrinkToFit="1" readingOrder="1"/>
    </xf>
    <xf numFmtId="0" fontId="41" fillId="2" borderId="3" xfId="0" applyFont="1" applyFill="1" applyBorder="1" applyAlignment="1">
      <alignment horizontal="left" vertical="center" wrapText="1" shrinkToFit="1" readingOrder="1"/>
    </xf>
    <xf numFmtId="4" fontId="41" fillId="2" borderId="3" xfId="0" applyNumberFormat="1" applyFont="1" applyFill="1" applyBorder="1" applyAlignment="1">
      <alignment horizontal="right" wrapText="1" shrinkToFit="1" readingOrder="1"/>
    </xf>
    <xf numFmtId="0" fontId="41" fillId="3" borderId="3" xfId="0" applyFont="1" applyFill="1" applyBorder="1" applyAlignment="1">
      <alignment horizontal="left" vertical="center" wrapText="1" shrinkToFit="1" readingOrder="1"/>
    </xf>
    <xf numFmtId="4" fontId="41" fillId="3" borderId="3" xfId="0" applyNumberFormat="1" applyFont="1" applyFill="1" applyBorder="1" applyAlignment="1">
      <alignment horizontal="right" wrapText="1" shrinkToFit="1" readingOrder="1"/>
    </xf>
    <xf numFmtId="0" fontId="41" fillId="3" borderId="7" xfId="0" applyFont="1" applyFill="1" applyBorder="1" applyAlignment="1">
      <alignment horizontal="left" vertical="center" wrapText="1" shrinkToFit="1" readingOrder="1"/>
    </xf>
    <xf numFmtId="0" fontId="41" fillId="2" borderId="7" xfId="0" applyFont="1" applyFill="1" applyBorder="1" applyAlignment="1">
      <alignment horizontal="left" vertical="center" wrapText="1" shrinkToFit="1" readingOrder="1"/>
    </xf>
    <xf numFmtId="49" fontId="41" fillId="0" borderId="16" xfId="0" applyNumberFormat="1" applyFont="1" applyBorder="1" applyAlignment="1">
      <alignment horizontal="center" vertical="center" wrapText="1" shrinkToFit="1" readingOrder="1"/>
    </xf>
    <xf numFmtId="4" fontId="11" fillId="3" borderId="5" xfId="0" applyNumberFormat="1" applyFont="1" applyFill="1" applyBorder="1" applyAlignment="1">
      <alignment horizontal="right" vertical="center" wrapText="1" shrinkToFit="1" readingOrder="1"/>
    </xf>
    <xf numFmtId="4" fontId="11" fillId="2" borderId="5" xfId="0" applyNumberFormat="1" applyFont="1" applyFill="1" applyBorder="1" applyAlignment="1">
      <alignment horizontal="right" vertical="center" wrapText="1" shrinkToFit="1" readingOrder="1"/>
    </xf>
    <xf numFmtId="4" fontId="13" fillId="2" borderId="5" xfId="0" applyNumberFormat="1" applyFont="1" applyFill="1" applyBorder="1" applyAlignment="1">
      <alignment horizontal="right" vertical="center" wrapText="1" shrinkToFit="1" readingOrder="1"/>
    </xf>
    <xf numFmtId="4" fontId="14" fillId="0" borderId="5" xfId="0" applyNumberFormat="1" applyFont="1" applyBorder="1"/>
    <xf numFmtId="0" fontId="6" fillId="2" borderId="2" xfId="0" applyFont="1" applyFill="1" applyBorder="1" applyAlignment="1">
      <alignment horizontal="center" vertical="center" wrapText="1" shrinkToFit="1" readingOrder="1"/>
    </xf>
    <xf numFmtId="0" fontId="6" fillId="2" borderId="4" xfId="0" applyFont="1" applyFill="1" applyBorder="1" applyAlignment="1">
      <alignment horizontal="center" vertical="center" wrapText="1" shrinkToFit="1" readingOrder="1"/>
    </xf>
    <xf numFmtId="0" fontId="6" fillId="0" borderId="3" xfId="0" applyFont="1" applyBorder="1" applyAlignment="1">
      <alignment horizontal="left" vertical="center" wrapText="1" shrinkToFit="1" readingOrder="1"/>
    </xf>
    <xf numFmtId="0" fontId="7" fillId="0" borderId="1" xfId="0" applyFont="1" applyBorder="1" applyAlignment="1">
      <alignment horizontal="left" vertical="top" wrapText="1" shrinkToFit="1" readingOrder="1"/>
    </xf>
    <xf numFmtId="0" fontId="6" fillId="0" borderId="1" xfId="0" applyFont="1" applyBorder="1" applyAlignment="1">
      <alignment horizontal="left" vertical="center" wrapText="1" shrinkToFit="1" readingOrder="1"/>
    </xf>
    <xf numFmtId="0" fontId="5" fillId="0" borderId="3" xfId="0" applyFont="1" applyBorder="1" applyAlignment="1">
      <alignment horizontal="left" vertical="center" wrapText="1" shrinkToFit="1" readingOrder="1"/>
    </xf>
    <xf numFmtId="49" fontId="6" fillId="0" borderId="3" xfId="0" applyNumberFormat="1" applyFont="1" applyBorder="1" applyAlignment="1">
      <alignment horizontal="left" vertical="center" wrapText="1" shrinkToFit="1" readingOrder="1"/>
    </xf>
    <xf numFmtId="49" fontId="42" fillId="0" borderId="3" xfId="0" applyNumberFormat="1" applyFont="1" applyBorder="1" applyAlignment="1">
      <alignment horizontal="left" vertical="center" wrapText="1" shrinkToFit="1" readingOrder="1"/>
    </xf>
    <xf numFmtId="49" fontId="44" fillId="0" borderId="3" xfId="0" applyNumberFormat="1" applyFont="1" applyBorder="1" applyAlignment="1">
      <alignment horizontal="left" vertical="center" wrapText="1" shrinkToFit="1" readingOrder="1"/>
    </xf>
    <xf numFmtId="0" fontId="43" fillId="0" borderId="3" xfId="0" applyFont="1" applyBorder="1" applyAlignment="1">
      <alignment horizontal="left" vertical="top" wrapText="1" shrinkToFit="1" readingOrder="1"/>
    </xf>
    <xf numFmtId="4" fontId="17" fillId="4" borderId="10" xfId="1" applyNumberFormat="1" applyFont="1" applyFill="1" applyBorder="1" applyAlignment="1">
      <alignment vertical="center" readingOrder="1"/>
    </xf>
    <xf numFmtId="4" fontId="11" fillId="4" borderId="5" xfId="0" applyNumberFormat="1" applyFont="1" applyFill="1" applyBorder="1" applyAlignment="1">
      <alignment horizontal="right" vertical="center" wrapText="1" shrinkToFit="1" readingOrder="1"/>
    </xf>
    <xf numFmtId="0" fontId="3" fillId="0" borderId="0" xfId="0" applyFont="1" applyAlignment="1">
      <alignment horizontal="center" vertical="center" wrapText="1" shrinkToFit="1" readingOrder="1"/>
    </xf>
    <xf numFmtId="49" fontId="5" fillId="0" borderId="1" xfId="0" applyNumberFormat="1" applyFont="1" applyBorder="1" applyAlignment="1">
      <alignment horizontal="right" vertical="center" wrapText="1" shrinkToFit="1" readingOrder="1"/>
    </xf>
    <xf numFmtId="49" fontId="8" fillId="0" borderId="1" xfId="0" applyNumberFormat="1" applyFont="1" applyBorder="1" applyAlignment="1">
      <alignment vertical="center" wrapText="1" shrinkToFit="1" readingOrder="1"/>
    </xf>
    <xf numFmtId="49" fontId="5" fillId="0" borderId="5" xfId="0" applyNumberFormat="1" applyFont="1" applyBorder="1" applyAlignment="1">
      <alignment horizontal="left" vertical="center" wrapText="1" shrinkToFit="1" readingOrder="1"/>
    </xf>
    <xf numFmtId="4" fontId="5" fillId="0" borderId="5" xfId="0" applyNumberFormat="1" applyFont="1" applyBorder="1" applyAlignment="1">
      <alignment vertical="center" wrapText="1" shrinkToFit="1" readingOrder="1"/>
    </xf>
    <xf numFmtId="4" fontId="16" fillId="5" borderId="5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 shrinkToFit="1" readingOrder="1"/>
    </xf>
    <xf numFmtId="0" fontId="47" fillId="0" borderId="0" xfId="0" applyFont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 wrapText="1" shrinkToFit="1" readingOrder="1"/>
    </xf>
    <xf numFmtId="0" fontId="5" fillId="0" borderId="5" xfId="0" applyFont="1" applyBorder="1" applyAlignment="1">
      <alignment vertical="center"/>
    </xf>
    <xf numFmtId="0" fontId="11" fillId="5" borderId="11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 wrapText="1"/>
    </xf>
    <xf numFmtId="4" fontId="19" fillId="0" borderId="14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horizontal="left" vertical="center"/>
    </xf>
    <xf numFmtId="4" fontId="21" fillId="0" borderId="14" xfId="0" applyNumberFormat="1" applyFont="1" applyBorder="1" applyAlignment="1">
      <alignment horizontal="right" vertical="center"/>
    </xf>
    <xf numFmtId="0" fontId="13" fillId="6" borderId="12" xfId="0" applyFont="1" applyFill="1" applyBorder="1" applyAlignment="1">
      <alignment horizontal="center" vertical="center"/>
    </xf>
    <xf numFmtId="0" fontId="19" fillId="0" borderId="17" xfId="0" applyFont="1" applyBorder="1" applyAlignment="1">
      <alignment horizontal="left" vertical="center" wrapText="1"/>
    </xf>
    <xf numFmtId="4" fontId="11" fillId="0" borderId="11" xfId="0" applyNumberFormat="1" applyFont="1" applyBorder="1" applyAlignment="1">
      <alignment horizontal="right" vertical="center" wrapText="1" shrinkToFit="1" readingOrder="1"/>
    </xf>
    <xf numFmtId="0" fontId="21" fillId="0" borderId="13" xfId="0" applyFont="1" applyBorder="1" applyAlignment="1">
      <alignment horizontal="left" vertical="center"/>
    </xf>
    <xf numFmtId="0" fontId="21" fillId="0" borderId="17" xfId="0" applyFont="1" applyBorder="1" applyAlignment="1">
      <alignment horizontal="left" vertical="center" wrapText="1"/>
    </xf>
    <xf numFmtId="4" fontId="21" fillId="0" borderId="11" xfId="0" applyNumberFormat="1" applyFont="1" applyBorder="1" applyAlignment="1">
      <alignment horizontal="right" vertical="center"/>
    </xf>
    <xf numFmtId="0" fontId="13" fillId="6" borderId="12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13" fillId="5" borderId="11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4" fontId="9" fillId="0" borderId="0" xfId="0" applyNumberFormat="1" applyFont="1"/>
    <xf numFmtId="10" fontId="9" fillId="0" borderId="0" xfId="0" applyNumberFormat="1" applyFont="1"/>
    <xf numFmtId="0" fontId="17" fillId="4" borderId="5" xfId="1" applyFont="1" applyFill="1" applyBorder="1" applyAlignment="1">
      <alignment vertical="center" wrapText="1" readingOrder="1"/>
    </xf>
    <xf numFmtId="0" fontId="16" fillId="5" borderId="5" xfId="0" applyFont="1" applyFill="1" applyBorder="1" applyAlignment="1">
      <alignment horizontal="left" vertical="center" wrapText="1" readingOrder="1"/>
    </xf>
    <xf numFmtId="0" fontId="0" fillId="0" borderId="0" xfId="0"/>
    <xf numFmtId="49" fontId="49" fillId="0" borderId="2" xfId="0" applyNumberFormat="1" applyFont="1" applyBorder="1" applyAlignment="1" applyProtection="1">
      <alignment horizontal="center" vertical="center" wrapText="1" shrinkToFit="1" readingOrder="1"/>
    </xf>
    <xf numFmtId="0" fontId="49" fillId="2" borderId="3" xfId="0" applyNumberFormat="1" applyFont="1" applyFill="1" applyBorder="1" applyAlignment="1" applyProtection="1">
      <alignment horizontal="left" vertical="center" wrapText="1" shrinkToFit="1" readingOrder="1"/>
    </xf>
    <xf numFmtId="4" fontId="49" fillId="2" borderId="3" xfId="0" applyNumberFormat="1" applyFont="1" applyFill="1" applyBorder="1" applyAlignment="1" applyProtection="1">
      <alignment horizontal="right" wrapText="1" shrinkToFit="1" readingOrder="1"/>
    </xf>
    <xf numFmtId="0" fontId="49" fillId="3" borderId="3" xfId="0" applyNumberFormat="1" applyFont="1" applyFill="1" applyBorder="1" applyAlignment="1" applyProtection="1">
      <alignment horizontal="left" vertical="center" wrapText="1" shrinkToFit="1" readingOrder="1"/>
    </xf>
    <xf numFmtId="4" fontId="49" fillId="3" borderId="3" xfId="0" applyNumberFormat="1" applyFont="1" applyFill="1" applyBorder="1" applyAlignment="1" applyProtection="1">
      <alignment horizontal="right" wrapText="1" shrinkToFit="1" readingOrder="1"/>
    </xf>
    <xf numFmtId="0" fontId="44" fillId="0" borderId="1" xfId="0" applyNumberFormat="1" applyFont="1" applyBorder="1" applyAlignment="1" applyProtection="1">
      <alignment horizontal="left" vertical="center" wrapText="1" shrinkToFit="1" readingOrder="1"/>
    </xf>
    <xf numFmtId="0" fontId="43" fillId="0" borderId="1" xfId="0" applyFont="1" applyBorder="1" applyAlignment="1">
      <alignment horizontal="left" vertical="top" wrapText="1" shrinkToFit="1" readingOrder="1"/>
    </xf>
    <xf numFmtId="0" fontId="0" fillId="0" borderId="0" xfId="0"/>
    <xf numFmtId="0" fontId="0" fillId="0" borderId="0" xfId="0"/>
    <xf numFmtId="0" fontId="0" fillId="0" borderId="0" xfId="0"/>
    <xf numFmtId="0" fontId="42" fillId="2" borderId="2" xfId="0" applyNumberFormat="1" applyFont="1" applyFill="1" applyBorder="1" applyAlignment="1" applyProtection="1">
      <alignment horizontal="center" vertical="center" wrapText="1" shrinkToFit="1" readingOrder="1"/>
    </xf>
    <xf numFmtId="0" fontId="42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42" fillId="2" borderId="4" xfId="0" applyNumberFormat="1" applyFont="1" applyFill="1" applyBorder="1" applyAlignment="1" applyProtection="1">
      <alignment horizontal="center" vertical="center" wrapText="1" shrinkToFit="1" readingOrder="1"/>
    </xf>
    <xf numFmtId="49" fontId="45" fillId="0" borderId="1" xfId="0" applyNumberFormat="1" applyFont="1" applyBorder="1" applyAlignment="1">
      <alignment horizontal="left" vertical="center" wrapText="1" shrinkToFit="1" readingOrder="1"/>
    </xf>
    <xf numFmtId="49" fontId="19" fillId="0" borderId="14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 shrinkToFit="1" readingOrder="1"/>
    </xf>
    <xf numFmtId="0" fontId="40" fillId="0" borderId="3" xfId="0" applyFont="1" applyBorder="1" applyAlignment="1">
      <alignment horizontal="left" vertical="center" wrapText="1" shrinkToFit="1" readingOrder="1"/>
    </xf>
    <xf numFmtId="0" fontId="0" fillId="0" borderId="0" xfId="0"/>
    <xf numFmtId="0" fontId="6" fillId="2" borderId="2" xfId="0" applyFont="1" applyFill="1" applyBorder="1" applyAlignment="1">
      <alignment horizontal="center" vertical="center" wrapText="1" shrinkToFit="1" readingOrder="1"/>
    </xf>
    <xf numFmtId="49" fontId="6" fillId="2" borderId="4" xfId="0" applyNumberFormat="1" applyFont="1" applyFill="1" applyBorder="1" applyAlignment="1">
      <alignment horizontal="center" vertical="center" wrapText="1" shrinkToFit="1" readingOrder="1"/>
    </xf>
    <xf numFmtId="49" fontId="6" fillId="0" borderId="3" xfId="0" applyNumberFormat="1" applyFont="1" applyBorder="1" applyAlignment="1">
      <alignment horizontal="left" vertical="center" wrapText="1" shrinkToFit="1" readingOrder="1"/>
    </xf>
    <xf numFmtId="4" fontId="6" fillId="0" borderId="1" xfId="0" applyNumberFormat="1" applyFont="1" applyBorder="1" applyAlignment="1">
      <alignment horizontal="righ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" fontId="5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/>
    <xf numFmtId="0" fontId="6" fillId="2" borderId="2" xfId="0" applyFont="1" applyFill="1" applyBorder="1" applyAlignment="1">
      <alignment horizontal="center" vertical="center" wrapText="1" shrinkToFit="1" readingOrder="1"/>
    </xf>
    <xf numFmtId="49" fontId="6" fillId="2" borderId="4" xfId="0" applyNumberFormat="1" applyFont="1" applyFill="1" applyBorder="1" applyAlignment="1">
      <alignment horizontal="center" vertical="center" wrapText="1" shrinkToFit="1" readingOrder="1"/>
    </xf>
    <xf numFmtId="0" fontId="6" fillId="0" borderId="3" xfId="0" applyFont="1" applyBorder="1" applyAlignment="1">
      <alignment horizontal="left" vertical="center" wrapText="1" shrinkToFit="1" readingOrder="1"/>
    </xf>
    <xf numFmtId="4" fontId="6" fillId="0" borderId="1" xfId="0" applyNumberFormat="1" applyFont="1" applyBorder="1" applyAlignment="1">
      <alignment horizontal="right" vertical="center" wrapText="1" shrinkToFit="1" readingOrder="1"/>
    </xf>
    <xf numFmtId="49" fontId="6" fillId="0" borderId="3" xfId="0" applyNumberFormat="1" applyFont="1" applyBorder="1" applyAlignment="1">
      <alignment horizontal="lef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" fontId="8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/>
    <xf numFmtId="0" fontId="6" fillId="2" borderId="2" xfId="0" applyFont="1" applyFill="1" applyBorder="1" applyAlignment="1">
      <alignment horizontal="center" vertical="center" wrapText="1" shrinkToFit="1" readingOrder="1"/>
    </xf>
    <xf numFmtId="0" fontId="6" fillId="2" borderId="4" xfId="0" applyFont="1" applyFill="1" applyBorder="1" applyAlignment="1">
      <alignment horizontal="center" vertical="center" wrapText="1" shrinkToFit="1" readingOrder="1"/>
    </xf>
    <xf numFmtId="49" fontId="6" fillId="2" borderId="4" xfId="0" applyNumberFormat="1" applyFont="1" applyFill="1" applyBorder="1" applyAlignment="1">
      <alignment horizontal="center" vertical="center" wrapText="1" shrinkToFit="1" readingOrder="1"/>
    </xf>
    <xf numFmtId="0" fontId="6" fillId="0" borderId="3" xfId="0" applyFont="1" applyBorder="1" applyAlignment="1">
      <alignment horizontal="left" vertical="center" wrapText="1" shrinkToFit="1" readingOrder="1"/>
    </xf>
    <xf numFmtId="0" fontId="7" fillId="0" borderId="1" xfId="0" applyFont="1" applyBorder="1" applyAlignment="1">
      <alignment horizontal="left" vertical="top" wrapText="1" shrinkToFit="1" readingOrder="1"/>
    </xf>
    <xf numFmtId="0" fontId="6" fillId="0" borderId="1" xfId="0" applyFont="1" applyBorder="1" applyAlignment="1">
      <alignment horizontal="left" vertical="center" wrapText="1" shrinkToFit="1" readingOrder="1"/>
    </xf>
    <xf numFmtId="4" fontId="6" fillId="0" borderId="1" xfId="0" applyNumberFormat="1" applyFont="1" applyBorder="1" applyAlignment="1">
      <alignment horizontal="right" vertical="center" wrapText="1" shrinkToFit="1" readingOrder="1"/>
    </xf>
    <xf numFmtId="0" fontId="5" fillId="0" borderId="3" xfId="0" applyFont="1" applyBorder="1" applyAlignment="1">
      <alignment horizontal="left" vertical="center" wrapText="1" shrinkToFit="1" readingOrder="1"/>
    </xf>
    <xf numFmtId="0" fontId="5" fillId="0" borderId="1" xfId="0" applyFont="1" applyBorder="1" applyAlignment="1">
      <alignment horizontal="left" vertical="center" wrapText="1" shrinkToFit="1" readingOrder="1"/>
    </xf>
    <xf numFmtId="4" fontId="5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/>
    <xf numFmtId="0" fontId="6" fillId="2" borderId="2" xfId="0" applyFont="1" applyFill="1" applyBorder="1" applyAlignment="1">
      <alignment horizontal="center" vertical="center" wrapText="1" shrinkToFit="1" readingOrder="1"/>
    </xf>
    <xf numFmtId="49" fontId="6" fillId="2" borderId="4" xfId="0" applyNumberFormat="1" applyFont="1" applyFill="1" applyBorder="1" applyAlignment="1">
      <alignment horizontal="center" vertical="center" wrapText="1" shrinkToFit="1" readingOrder="1"/>
    </xf>
    <xf numFmtId="49" fontId="6" fillId="0" borderId="3" xfId="0" applyNumberFormat="1" applyFont="1" applyBorder="1" applyAlignment="1">
      <alignment horizontal="left" vertical="center" wrapText="1" shrinkToFit="1" readingOrder="1"/>
    </xf>
    <xf numFmtId="4" fontId="6" fillId="0" borderId="1" xfId="0" applyNumberFormat="1" applyFont="1" applyBorder="1" applyAlignment="1">
      <alignment horizontal="right" vertical="center" wrapText="1" shrinkToFit="1" readingOrder="1"/>
    </xf>
    <xf numFmtId="0" fontId="6" fillId="0" borderId="3" xfId="0" applyFont="1" applyBorder="1" applyAlignment="1">
      <alignment horizontal="left" vertical="center" wrapText="1" shrinkToFit="1" readingOrder="1"/>
    </xf>
    <xf numFmtId="0" fontId="8" fillId="0" borderId="3" xfId="0" applyFont="1" applyBorder="1" applyAlignment="1">
      <alignment horizontal="left" vertical="center" wrapText="1" shrinkToFit="1" readingOrder="1"/>
    </xf>
    <xf numFmtId="4" fontId="5" fillId="0" borderId="1" xfId="0" applyNumberFormat="1" applyFont="1" applyBorder="1" applyAlignment="1">
      <alignment horizontal="right" vertical="center" wrapText="1" shrinkToFit="1" readingOrder="1"/>
    </xf>
    <xf numFmtId="0" fontId="0" fillId="0" borderId="0" xfId="0"/>
    <xf numFmtId="0" fontId="6" fillId="2" borderId="2" xfId="0" applyFont="1" applyFill="1" applyBorder="1" applyAlignment="1">
      <alignment horizontal="center" vertical="center" wrapText="1" shrinkToFit="1" readingOrder="1"/>
    </xf>
    <xf numFmtId="0" fontId="6" fillId="2" borderId="4" xfId="0" applyFont="1" applyFill="1" applyBorder="1" applyAlignment="1">
      <alignment horizontal="center" vertical="center" wrapText="1" shrinkToFit="1" readingOrder="1"/>
    </xf>
    <xf numFmtId="49" fontId="6" fillId="2" borderId="4" xfId="0" applyNumberFormat="1" applyFont="1" applyFill="1" applyBorder="1" applyAlignment="1">
      <alignment horizontal="center" vertical="center" wrapText="1" shrinkToFit="1" readingOrder="1"/>
    </xf>
    <xf numFmtId="49" fontId="6" fillId="0" borderId="3" xfId="0" applyNumberFormat="1" applyFont="1" applyBorder="1" applyAlignment="1">
      <alignment horizontal="left" vertical="center" wrapText="1" shrinkToFit="1" readingOrder="1"/>
    </xf>
    <xf numFmtId="49" fontId="6" fillId="0" borderId="1" xfId="0" applyNumberFormat="1" applyFont="1" applyBorder="1" applyAlignment="1">
      <alignment horizontal="left" vertical="center" wrapText="1" shrinkToFit="1" readingOrder="1"/>
    </xf>
    <xf numFmtId="4" fontId="6" fillId="0" borderId="1" xfId="0" applyNumberFormat="1" applyFont="1" applyBorder="1" applyAlignment="1">
      <alignment horizontal="right" vertical="center" wrapText="1" shrinkToFit="1" readingOrder="1"/>
    </xf>
    <xf numFmtId="49" fontId="8" fillId="0" borderId="3" xfId="0" applyNumberFormat="1" applyFont="1" applyBorder="1" applyAlignment="1">
      <alignment horizontal="left" vertical="center" wrapText="1" shrinkToFit="1" readingOrder="1"/>
    </xf>
    <xf numFmtId="49" fontId="8" fillId="0" borderId="1" xfId="0" applyNumberFormat="1" applyFont="1" applyBorder="1" applyAlignment="1">
      <alignment horizontal="left" vertical="center" wrapText="1" shrinkToFit="1" readingOrder="1"/>
    </xf>
    <xf numFmtId="4" fontId="8" fillId="0" borderId="1" xfId="0" applyNumberFormat="1" applyFont="1" applyBorder="1" applyAlignment="1">
      <alignment horizontal="right" vertical="center" wrapText="1" shrinkToFit="1" readingOrder="1"/>
    </xf>
    <xf numFmtId="49" fontId="5" fillId="0" borderId="3" xfId="0" applyNumberFormat="1" applyFont="1" applyBorder="1" applyAlignment="1">
      <alignment horizontal="left" vertical="center" wrapText="1" shrinkToFit="1" readingOrder="1"/>
    </xf>
    <xf numFmtId="49" fontId="5" fillId="0" borderId="1" xfId="0" applyNumberFormat="1" applyFont="1" applyBorder="1" applyAlignment="1">
      <alignment horizontal="left" vertical="center" wrapText="1" shrinkToFit="1" readingOrder="1"/>
    </xf>
    <xf numFmtId="4" fontId="5" fillId="0" borderId="1" xfId="0" applyNumberFormat="1" applyFont="1" applyBorder="1" applyAlignment="1">
      <alignment horizontal="right" vertical="center" wrapText="1" shrinkToFit="1" readingOrder="1"/>
    </xf>
    <xf numFmtId="10" fontId="2" fillId="0" borderId="0" xfId="0" applyNumberFormat="1" applyFont="1"/>
    <xf numFmtId="10" fontId="38" fillId="0" borderId="0" xfId="0" applyNumberFormat="1" applyFont="1"/>
    <xf numFmtId="9" fontId="38" fillId="0" borderId="0" xfId="0" applyNumberFormat="1" applyFont="1"/>
    <xf numFmtId="4" fontId="5" fillId="0" borderId="10" xfId="0" applyNumberFormat="1" applyFont="1" applyBorder="1" applyAlignment="1">
      <alignment vertical="center"/>
    </xf>
    <xf numFmtId="4" fontId="17" fillId="0" borderId="10" xfId="1" applyNumberFormat="1" applyFont="1" applyBorder="1" applyAlignment="1">
      <alignment vertical="center" readingOrder="1"/>
    </xf>
    <xf numFmtId="4" fontId="5" fillId="0" borderId="18" xfId="0" applyNumberFormat="1" applyFont="1" applyBorder="1" applyAlignment="1">
      <alignment vertical="center" wrapText="1" shrinkToFit="1" readingOrder="1"/>
    </xf>
    <xf numFmtId="4" fontId="17" fillId="4" borderId="5" xfId="1" applyNumberFormat="1" applyFont="1" applyFill="1" applyBorder="1" applyAlignment="1">
      <alignment vertical="center" readingOrder="1"/>
    </xf>
    <xf numFmtId="0" fontId="42" fillId="2" borderId="3" xfId="0" applyNumberFormat="1" applyFont="1" applyFill="1" applyBorder="1" applyAlignment="1" applyProtection="1">
      <alignment horizontal="center" vertical="center" wrapText="1" shrinkToFit="1" readingOrder="1"/>
    </xf>
    <xf numFmtId="0" fontId="42" fillId="2" borderId="1" xfId="0" applyNumberFormat="1" applyFont="1" applyFill="1" applyBorder="1" applyAlignment="1" applyProtection="1">
      <alignment horizontal="center" vertical="center" wrapText="1" shrinkToFit="1" readingOrder="1"/>
    </xf>
    <xf numFmtId="49" fontId="42" fillId="2" borderId="20" xfId="0" applyNumberFormat="1" applyFont="1" applyFill="1" applyBorder="1" applyAlignment="1" applyProtection="1">
      <alignment horizontal="center" vertical="center" wrapText="1" shrinkToFit="1" readingOrder="1"/>
    </xf>
    <xf numFmtId="49" fontId="42" fillId="0" borderId="19" xfId="0" applyNumberFormat="1" applyFont="1" applyFill="1" applyBorder="1" applyAlignment="1">
      <alignment horizontal="left" vertical="center" wrapText="1" shrinkToFit="1" readingOrder="1"/>
    </xf>
    <xf numFmtId="2" fontId="42" fillId="0" borderId="5" xfId="0" applyNumberFormat="1" applyFont="1" applyFill="1" applyBorder="1" applyAlignment="1" applyProtection="1">
      <alignment horizontal="center" vertical="center" wrapText="1" shrinkToFit="1" readingOrder="1"/>
    </xf>
    <xf numFmtId="49" fontId="44" fillId="0" borderId="19" xfId="0" applyNumberFormat="1" applyFont="1" applyFill="1" applyBorder="1" applyAlignment="1">
      <alignment horizontal="left" vertical="center" wrapText="1" shrinkToFit="1" readingOrder="1"/>
    </xf>
    <xf numFmtId="49" fontId="45" fillId="0" borderId="19" xfId="0" applyNumberFormat="1" applyFont="1" applyFill="1" applyBorder="1" applyAlignment="1">
      <alignment horizontal="left" vertical="center" wrapText="1" shrinkToFit="1" readingOrder="1"/>
    </xf>
    <xf numFmtId="4" fontId="5" fillId="0" borderId="5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42" fillId="2" borderId="21" xfId="0" applyNumberFormat="1" applyFont="1" applyFill="1" applyBorder="1" applyAlignment="1" applyProtection="1">
      <alignment horizontal="center" vertical="center" wrapText="1" shrinkToFit="1" readingOrder="1"/>
    </xf>
    <xf numFmtId="2" fontId="42" fillId="0" borderId="6" xfId="0" applyNumberFormat="1" applyFont="1" applyFill="1" applyBorder="1" applyAlignment="1" applyProtection="1">
      <alignment horizontal="center" vertical="center" wrapText="1" shrinkToFit="1" readingOrder="1"/>
    </xf>
    <xf numFmtId="49" fontId="42" fillId="2" borderId="5" xfId="0" applyNumberFormat="1" applyFont="1" applyFill="1" applyBorder="1" applyAlignment="1" applyProtection="1">
      <alignment horizontal="center" vertical="center" wrapText="1" shrinkToFit="1" readingOrder="1"/>
    </xf>
    <xf numFmtId="4" fontId="42" fillId="0" borderId="5" xfId="0" applyNumberFormat="1" applyFont="1" applyFill="1" applyBorder="1" applyAlignment="1">
      <alignment horizontal="right" vertical="center" wrapText="1" shrinkToFit="1" readingOrder="1"/>
    </xf>
    <xf numFmtId="4" fontId="44" fillId="0" borderId="5" xfId="0" applyNumberFormat="1" applyFont="1" applyFill="1" applyBorder="1" applyAlignment="1">
      <alignment horizontal="right" vertical="center" wrapText="1" shrinkToFit="1" readingOrder="1"/>
    </xf>
    <xf numFmtId="4" fontId="5" fillId="0" borderId="5" xfId="0" applyNumberFormat="1" applyFont="1" applyFill="1" applyBorder="1" applyAlignment="1">
      <alignment horizontal="right" vertical="center" wrapText="1" shrinkToFit="1" readingOrder="1"/>
    </xf>
    <xf numFmtId="2" fontId="6" fillId="0" borderId="5" xfId="0" applyNumberFormat="1" applyFont="1" applyFill="1" applyBorder="1" applyAlignment="1" applyProtection="1">
      <alignment horizontal="center" vertical="center" wrapText="1" shrinkToFit="1" readingOrder="1"/>
    </xf>
    <xf numFmtId="0" fontId="48" fillId="0" borderId="0" xfId="0" applyNumberFormat="1" applyFont="1" applyAlignment="1" applyProtection="1">
      <alignment horizontal="center" vertical="center" wrapText="1" shrinkToFit="1" readingOrder="1"/>
    </xf>
    <xf numFmtId="0" fontId="13" fillId="0" borderId="0" xfId="0" applyFont="1" applyAlignment="1">
      <alignment horizontal="left" vertical="top" wrapText="1" shrinkToFit="1" readingOrder="1"/>
    </xf>
    <xf numFmtId="49" fontId="3" fillId="0" borderId="0" xfId="0" applyNumberFormat="1" applyFont="1" applyAlignment="1">
      <alignment horizontal="center" vertical="top" wrapText="1" shrinkToFit="1" readingOrder="1"/>
    </xf>
    <xf numFmtId="0" fontId="3" fillId="0" borderId="0" xfId="0" applyFont="1" applyAlignment="1">
      <alignment horizontal="center" vertical="center" wrapText="1" shrinkToFit="1" readingOrder="1"/>
    </xf>
    <xf numFmtId="49" fontId="39" fillId="0" borderId="0" xfId="0" applyNumberFormat="1" applyFont="1" applyAlignment="1">
      <alignment horizontal="center" vertical="top" wrapText="1" shrinkToFit="1" readingOrder="1"/>
    </xf>
    <xf numFmtId="0" fontId="10" fillId="0" borderId="0" xfId="0" applyFont="1" applyAlignment="1">
      <alignment horizontal="center" vertical="center" wrapText="1" shrinkToFit="1" readingOrder="1"/>
    </xf>
    <xf numFmtId="4" fontId="10" fillId="0" borderId="0" xfId="0" applyNumberFormat="1" applyFont="1" applyAlignment="1">
      <alignment horizontal="center" vertical="center" wrapText="1" shrinkToFit="1" readingOrder="1"/>
    </xf>
    <xf numFmtId="0" fontId="46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4" fontId="19" fillId="7" borderId="5" xfId="0" quotePrefix="1" applyNumberFormat="1" applyFont="1" applyFill="1" applyBorder="1" applyAlignment="1">
      <alignment horizontal="left" vertical="center" wrapText="1"/>
    </xf>
    <xf numFmtId="4" fontId="19" fillId="7" borderId="5" xfId="0" applyNumberFormat="1" applyFont="1" applyFill="1" applyBorder="1" applyAlignment="1">
      <alignment vertical="center" wrapText="1"/>
    </xf>
    <xf numFmtId="4" fontId="27" fillId="0" borderId="0" xfId="0" applyNumberFormat="1" applyFont="1" applyAlignment="1">
      <alignment horizontal="center" vertical="center" wrapText="1"/>
    </xf>
    <xf numFmtId="4" fontId="25" fillId="0" borderId="0" xfId="0" applyNumberFormat="1" applyFont="1" applyAlignment="1">
      <alignment wrapText="1"/>
    </xf>
    <xf numFmtId="4" fontId="19" fillId="4" borderId="5" xfId="0" applyNumberFormat="1" applyFont="1" applyFill="1" applyBorder="1" applyAlignment="1">
      <alignment horizontal="left" vertical="center" wrapText="1"/>
    </xf>
    <xf numFmtId="4" fontId="19" fillId="7" borderId="5" xfId="0" applyNumberFormat="1" applyFont="1" applyFill="1" applyBorder="1" applyAlignment="1">
      <alignment horizontal="left" vertical="center" wrapText="1"/>
    </xf>
    <xf numFmtId="4" fontId="34" fillId="0" borderId="0" xfId="0" applyNumberFormat="1" applyFont="1" applyAlignment="1">
      <alignment horizontal="center" vertical="center" wrapText="1"/>
    </xf>
    <xf numFmtId="4" fontId="19" fillId="4" borderId="9" xfId="0" applyNumberFormat="1" applyFont="1" applyFill="1" applyBorder="1" applyAlignment="1">
      <alignment horizontal="left" vertical="center" wrapText="1"/>
    </xf>
    <xf numFmtId="4" fontId="19" fillId="4" borderId="15" xfId="0" applyNumberFormat="1" applyFont="1" applyFill="1" applyBorder="1" applyAlignment="1">
      <alignment horizontal="left" vertical="center" wrapText="1"/>
    </xf>
    <xf numFmtId="4" fontId="19" fillId="4" borderId="6" xfId="0" applyNumberFormat="1" applyFont="1" applyFill="1" applyBorder="1" applyAlignment="1">
      <alignment horizontal="left" vertical="center" wrapText="1"/>
    </xf>
    <xf numFmtId="4" fontId="14" fillId="0" borderId="15" xfId="0" applyNumberFormat="1" applyFont="1" applyBorder="1" applyAlignment="1">
      <alignment horizontal="left" vertical="center" wrapText="1"/>
    </xf>
    <xf numFmtId="4" fontId="14" fillId="0" borderId="6" xfId="0" applyNumberFormat="1" applyFont="1" applyBorder="1" applyAlignment="1">
      <alignment horizontal="left" vertical="center" wrapText="1"/>
    </xf>
    <xf numFmtId="4" fontId="19" fillId="7" borderId="9" xfId="0" quotePrefix="1" applyNumberFormat="1" applyFont="1" applyFill="1" applyBorder="1" applyAlignment="1">
      <alignment horizontal="left" vertical="center" wrapText="1"/>
    </xf>
    <xf numFmtId="4" fontId="19" fillId="7" borderId="15" xfId="0" applyNumberFormat="1" applyFont="1" applyFill="1" applyBorder="1" applyAlignment="1">
      <alignment vertical="center" wrapText="1"/>
    </xf>
    <xf numFmtId="4" fontId="19" fillId="0" borderId="5" xfId="0" quotePrefix="1" applyNumberFormat="1" applyFont="1" applyBorder="1" applyAlignment="1">
      <alignment horizontal="left" vertical="center"/>
    </xf>
    <xf numFmtId="4" fontId="19" fillId="0" borderId="5" xfId="0" applyNumberFormat="1" applyFont="1" applyBorder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9" fillId="0" borderId="0" xfId="0" applyFont="1" applyAlignment="1">
      <alignment vertical="center" wrapText="1"/>
    </xf>
    <xf numFmtId="0" fontId="25" fillId="0" borderId="0" xfId="0" applyFont="1" applyAlignment="1">
      <alignment wrapText="1"/>
    </xf>
    <xf numFmtId="4" fontId="19" fillId="7" borderId="5" xfId="0" applyNumberFormat="1" applyFont="1" applyFill="1" applyBorder="1" applyAlignment="1">
      <alignment vertical="center"/>
    </xf>
    <xf numFmtId="4" fontId="19" fillId="0" borderId="5" xfId="0" applyNumberFormat="1" applyFont="1" applyBorder="1" applyAlignment="1">
      <alignment horizontal="left" vertical="center" wrapText="1"/>
    </xf>
    <xf numFmtId="4" fontId="19" fillId="0" borderId="5" xfId="0" applyNumberFormat="1" applyFont="1" applyBorder="1" applyAlignment="1">
      <alignment vertical="center" wrapText="1"/>
    </xf>
    <xf numFmtId="4" fontId="19" fillId="0" borderId="5" xfId="0" quotePrefix="1" applyNumberFormat="1" applyFont="1" applyBorder="1" applyAlignment="1">
      <alignment horizontal="left" vertical="center" wrapText="1"/>
    </xf>
    <xf numFmtId="4" fontId="19" fillId="0" borderId="9" xfId="0" quotePrefix="1" applyNumberFormat="1" applyFont="1" applyBorder="1" applyAlignment="1">
      <alignment horizontal="left" vertical="center"/>
    </xf>
    <xf numFmtId="4" fontId="19" fillId="0" borderId="15" xfId="0" quotePrefix="1" applyNumberFormat="1" applyFont="1" applyBorder="1" applyAlignment="1">
      <alignment horizontal="left" vertical="center"/>
    </xf>
    <xf numFmtId="4" fontId="19" fillId="0" borderId="6" xfId="0" quotePrefix="1" applyNumberFormat="1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 shrinkToFit="1" readingOrder="1"/>
    </xf>
    <xf numFmtId="0" fontId="51" fillId="0" borderId="0" xfId="0" applyFont="1" applyAlignment="1">
      <alignment horizontal="center" vertical="center" wrapText="1" shrinkToFit="1" readingOrder="1"/>
    </xf>
    <xf numFmtId="49" fontId="51" fillId="0" borderId="0" xfId="0" applyNumberFormat="1" applyFont="1" applyAlignment="1">
      <alignment horizontal="center" vertical="center" wrapText="1" shrinkToFit="1" readingOrder="1"/>
    </xf>
    <xf numFmtId="0" fontId="50" fillId="0" borderId="0" xfId="0" applyNumberFormat="1" applyFont="1" applyAlignment="1" applyProtection="1">
      <alignment horizontal="center" vertical="center" wrapText="1" shrinkToFit="1" readingOrder="1"/>
    </xf>
    <xf numFmtId="0" fontId="4" fillId="0" borderId="0" xfId="0" applyFont="1" applyAlignment="1">
      <alignment horizontal="center" vertical="top" wrapText="1" shrinkToFit="1" readingOrder="1"/>
    </xf>
    <xf numFmtId="0" fontId="51" fillId="0" borderId="0" xfId="0" applyFont="1" applyAlignment="1">
      <alignment horizontal="center" vertical="top" wrapText="1" shrinkToFit="1" readingOrder="1"/>
    </xf>
  </cellXfs>
  <cellStyles count="5">
    <cellStyle name="Normalno" xfId="0" builtinId="0"/>
    <cellStyle name="Normalno 3" xfId="2"/>
    <cellStyle name="Zarez" xfId="4" builtinId="3"/>
    <cellStyle name="Zarez 2" xfId="3"/>
    <cellStyle name="Zarez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38"/>
  <sheetViews>
    <sheetView tabSelected="1" workbookViewId="0">
      <selection activeCell="K13" sqref="K13"/>
    </sheetView>
  </sheetViews>
  <sheetFormatPr defaultRowHeight="15" x14ac:dyDescent="0.25"/>
  <cols>
    <col min="1" max="1" width="26" style="8" customWidth="1"/>
    <col min="2" max="6" width="12.28515625" style="8" customWidth="1"/>
    <col min="7" max="7" width="9.140625" style="8" customWidth="1"/>
    <col min="8" max="8" width="11.7109375" style="8" bestFit="1" customWidth="1"/>
    <col min="9" max="9" width="9.140625" style="8"/>
    <col min="10" max="10" width="12.42578125" style="8" bestFit="1" customWidth="1"/>
    <col min="11" max="16384" width="9.140625" style="8"/>
  </cols>
  <sheetData>
    <row r="1" spans="1:11" ht="17.25" customHeight="1" x14ac:dyDescent="0.25">
      <c r="A1" s="223" t="s">
        <v>154</v>
      </c>
      <c r="B1" s="223"/>
      <c r="C1" s="223"/>
      <c r="D1" s="223"/>
      <c r="E1" s="223"/>
      <c r="F1" s="223"/>
    </row>
    <row r="2" spans="1:11" ht="17.25" customHeight="1" x14ac:dyDescent="0.25">
      <c r="A2" s="143"/>
      <c r="B2" s="143"/>
      <c r="C2" s="143"/>
      <c r="D2" s="143"/>
      <c r="E2" s="143"/>
      <c r="F2" s="143"/>
    </row>
    <row r="3" spans="1:11" ht="17.25" customHeight="1" x14ac:dyDescent="0.25">
      <c r="A3" s="224" t="s">
        <v>0</v>
      </c>
      <c r="B3" s="224"/>
      <c r="C3" s="224"/>
      <c r="D3" s="224"/>
      <c r="E3" s="224"/>
      <c r="F3" s="224"/>
    </row>
    <row r="4" spans="1:11" ht="17.25" customHeight="1" x14ac:dyDescent="0.25">
      <c r="A4" s="143"/>
      <c r="B4" s="143"/>
      <c r="C4" s="143"/>
      <c r="D4" s="143"/>
      <c r="E4" s="143"/>
      <c r="F4" s="143"/>
    </row>
    <row r="5" spans="1:11" ht="17.25" customHeight="1" x14ac:dyDescent="0.25">
      <c r="A5" s="224" t="s">
        <v>1</v>
      </c>
      <c r="B5" s="224"/>
      <c r="C5" s="224"/>
      <c r="D5" s="224"/>
      <c r="E5" s="224"/>
      <c r="F5" s="224"/>
    </row>
    <row r="6" spans="1:11" ht="17.25" customHeight="1" x14ac:dyDescent="0.25">
      <c r="A6" s="149"/>
      <c r="B6" s="75" t="s">
        <v>155</v>
      </c>
      <c r="C6" s="75" t="s">
        <v>156</v>
      </c>
      <c r="D6" s="75" t="s">
        <v>157</v>
      </c>
      <c r="E6" s="75" t="s">
        <v>153</v>
      </c>
      <c r="F6" s="75" t="s">
        <v>158</v>
      </c>
    </row>
    <row r="7" spans="1:11" ht="17.25" customHeight="1" x14ac:dyDescent="0.25">
      <c r="A7" s="78" t="s">
        <v>2</v>
      </c>
      <c r="B7" s="79">
        <v>1808834</v>
      </c>
      <c r="C7" s="79">
        <v>2111952</v>
      </c>
      <c r="D7" s="79">
        <v>1962381</v>
      </c>
      <c r="E7" s="79">
        <v>1962381</v>
      </c>
      <c r="F7" s="79">
        <v>1962381</v>
      </c>
      <c r="H7" s="198"/>
      <c r="I7" s="198"/>
    </row>
    <row r="8" spans="1:11" ht="17.25" customHeight="1" x14ac:dyDescent="0.25">
      <c r="A8" s="150" t="s">
        <v>110</v>
      </c>
      <c r="B8" s="77">
        <v>1808834</v>
      </c>
      <c r="C8" s="77">
        <v>2111952</v>
      </c>
      <c r="D8" s="77">
        <v>1962381</v>
      </c>
      <c r="E8" s="77">
        <v>1962381</v>
      </c>
      <c r="F8" s="77">
        <v>1962381</v>
      </c>
      <c r="J8" s="35"/>
    </row>
    <row r="9" spans="1:11" ht="17.25" customHeight="1" x14ac:dyDescent="0.25">
      <c r="A9" s="150" t="s">
        <v>111</v>
      </c>
      <c r="B9" s="77">
        <v>0</v>
      </c>
      <c r="C9" s="77">
        <v>0</v>
      </c>
      <c r="D9" s="77">
        <v>0</v>
      </c>
      <c r="E9" s="77">
        <v>0</v>
      </c>
      <c r="F9" s="77">
        <v>0</v>
      </c>
      <c r="H9" s="35"/>
      <c r="J9" s="35"/>
      <c r="K9" s="35"/>
    </row>
    <row r="10" spans="1:11" ht="17.25" customHeight="1" x14ac:dyDescent="0.25">
      <c r="A10" s="78" t="s">
        <v>3</v>
      </c>
      <c r="B10" s="79">
        <v>1818619.99</v>
      </c>
      <c r="C10" s="79">
        <v>2121954</v>
      </c>
      <c r="D10" s="79">
        <v>1965276</v>
      </c>
      <c r="E10" s="79">
        <v>1962381</v>
      </c>
      <c r="F10" s="79">
        <v>1962381</v>
      </c>
      <c r="H10" s="198"/>
      <c r="I10" s="198"/>
    </row>
    <row r="11" spans="1:11" ht="17.25" customHeight="1" x14ac:dyDescent="0.25">
      <c r="A11" s="150" t="s">
        <v>130</v>
      </c>
      <c r="B11" s="77">
        <v>1813545.71</v>
      </c>
      <c r="C11" s="77">
        <v>2115580</v>
      </c>
      <c r="D11" s="77">
        <v>1956576</v>
      </c>
      <c r="E11" s="77">
        <v>1955321</v>
      </c>
      <c r="F11" s="77">
        <v>1955321</v>
      </c>
      <c r="J11" s="35"/>
    </row>
    <row r="12" spans="1:11" ht="17.25" customHeight="1" x14ac:dyDescent="0.25">
      <c r="A12" s="150" t="s">
        <v>113</v>
      </c>
      <c r="B12" s="77">
        <v>5074.28</v>
      </c>
      <c r="C12" s="77">
        <v>6374</v>
      </c>
      <c r="D12" s="77">
        <v>8700</v>
      </c>
      <c r="E12" s="77">
        <v>7060</v>
      </c>
      <c r="F12" s="77">
        <v>7060</v>
      </c>
      <c r="H12" s="35"/>
      <c r="J12" s="35"/>
      <c r="K12" s="35"/>
    </row>
    <row r="13" spans="1:11" ht="17.25" customHeight="1" x14ac:dyDescent="0.25">
      <c r="A13" s="78" t="s">
        <v>4</v>
      </c>
      <c r="B13" s="79">
        <v>-9785.99</v>
      </c>
      <c r="C13" s="79">
        <v>-10002</v>
      </c>
      <c r="D13" s="79">
        <v>-2895</v>
      </c>
      <c r="E13" s="79">
        <v>0</v>
      </c>
      <c r="F13" s="79">
        <v>0</v>
      </c>
    </row>
    <row r="14" spans="1:11" ht="17.25" customHeight="1" x14ac:dyDescent="0.25">
      <c r="A14" s="143"/>
      <c r="B14" s="143"/>
      <c r="C14" s="143"/>
      <c r="D14" s="143"/>
      <c r="E14" s="143"/>
      <c r="F14" s="143"/>
    </row>
    <row r="15" spans="1:11" ht="17.25" customHeight="1" x14ac:dyDescent="0.25">
      <c r="A15" s="224" t="s">
        <v>5</v>
      </c>
      <c r="B15" s="224"/>
      <c r="C15" s="224"/>
      <c r="D15" s="224"/>
      <c r="E15" s="224"/>
      <c r="F15" s="224"/>
    </row>
    <row r="16" spans="1:11" ht="17.25" customHeight="1" x14ac:dyDescent="0.25">
      <c r="A16" s="74"/>
      <c r="B16" s="75" t="s">
        <v>155</v>
      </c>
      <c r="C16" s="75" t="s">
        <v>156</v>
      </c>
      <c r="D16" s="75" t="s">
        <v>157</v>
      </c>
      <c r="E16" s="75" t="s">
        <v>153</v>
      </c>
      <c r="F16" s="75" t="s">
        <v>158</v>
      </c>
    </row>
    <row r="17" spans="1:6" ht="17.25" customHeight="1" x14ac:dyDescent="0.25">
      <c r="A17" s="76" t="s">
        <v>114</v>
      </c>
      <c r="B17" s="77">
        <v>0</v>
      </c>
      <c r="C17" s="77">
        <v>0</v>
      </c>
      <c r="D17" s="77">
        <v>0</v>
      </c>
      <c r="E17" s="77">
        <v>0</v>
      </c>
      <c r="F17" s="77">
        <v>0</v>
      </c>
    </row>
    <row r="18" spans="1:6" ht="17.25" customHeight="1" x14ac:dyDescent="0.25">
      <c r="A18" s="76" t="s">
        <v>115</v>
      </c>
      <c r="B18" s="77">
        <v>0</v>
      </c>
      <c r="C18" s="77">
        <v>0</v>
      </c>
      <c r="D18" s="77">
        <v>0</v>
      </c>
      <c r="E18" s="77">
        <v>0</v>
      </c>
      <c r="F18" s="77">
        <v>0</v>
      </c>
    </row>
    <row r="19" spans="1:6" ht="17.25" customHeight="1" x14ac:dyDescent="0.25">
      <c r="A19" s="78" t="s">
        <v>6</v>
      </c>
      <c r="B19" s="79">
        <v>0</v>
      </c>
      <c r="C19" s="79">
        <v>0</v>
      </c>
      <c r="D19" s="79">
        <v>0</v>
      </c>
      <c r="E19" s="79">
        <v>0</v>
      </c>
      <c r="F19" s="79">
        <v>0</v>
      </c>
    </row>
    <row r="20" spans="1:6" ht="17.25" customHeight="1" x14ac:dyDescent="0.25">
      <c r="A20" s="78" t="s">
        <v>116</v>
      </c>
      <c r="B20" s="79">
        <v>-9785.99</v>
      </c>
      <c r="C20" s="79">
        <v>-10002</v>
      </c>
      <c r="D20" s="79">
        <v>-2895</v>
      </c>
      <c r="E20" s="79">
        <v>0</v>
      </c>
      <c r="F20" s="79">
        <v>0</v>
      </c>
    </row>
    <row r="21" spans="1:6" ht="17.25" customHeight="1" x14ac:dyDescent="0.25">
      <c r="A21" s="143"/>
      <c r="B21" s="143"/>
      <c r="C21" s="143"/>
      <c r="D21" s="143"/>
      <c r="E21" s="143"/>
      <c r="F21" s="143"/>
    </row>
    <row r="22" spans="1:6" ht="17.25" customHeight="1" x14ac:dyDescent="0.25">
      <c r="A22" s="224" t="s">
        <v>117</v>
      </c>
      <c r="B22" s="224"/>
      <c r="C22" s="224"/>
      <c r="D22" s="224"/>
      <c r="E22" s="224"/>
      <c r="F22" s="224"/>
    </row>
    <row r="23" spans="1:6" ht="17.25" customHeight="1" x14ac:dyDescent="0.25">
      <c r="A23" s="74"/>
      <c r="B23" s="75" t="s">
        <v>155</v>
      </c>
      <c r="C23" s="75" t="s">
        <v>156</v>
      </c>
      <c r="D23" s="75" t="s">
        <v>157</v>
      </c>
      <c r="E23" s="75" t="s">
        <v>153</v>
      </c>
      <c r="F23" s="75" t="s">
        <v>158</v>
      </c>
    </row>
    <row r="24" spans="1:6" ht="17.25" customHeight="1" x14ac:dyDescent="0.25">
      <c r="A24" s="80" t="s">
        <v>132</v>
      </c>
      <c r="B24" s="81">
        <v>0</v>
      </c>
      <c r="C24" s="81">
        <f>+C30</f>
        <v>12380.78</v>
      </c>
      <c r="D24" s="81">
        <v>2895</v>
      </c>
      <c r="E24" s="81">
        <v>0</v>
      </c>
      <c r="F24" s="81">
        <v>0</v>
      </c>
    </row>
    <row r="25" spans="1:6" ht="17.25" customHeight="1" x14ac:dyDescent="0.25">
      <c r="A25" s="78" t="s">
        <v>119</v>
      </c>
      <c r="B25" s="79">
        <v>0</v>
      </c>
      <c r="C25" s="79">
        <f>+C33</f>
        <v>2378.7800000000007</v>
      </c>
      <c r="D25" s="79">
        <v>0</v>
      </c>
      <c r="E25" s="79">
        <v>0</v>
      </c>
      <c r="F25" s="79">
        <v>0</v>
      </c>
    </row>
    <row r="26" spans="1:6" ht="17.25" customHeight="1" x14ac:dyDescent="0.25">
      <c r="A26" s="78" t="s">
        <v>120</v>
      </c>
      <c r="B26" s="79">
        <v>0</v>
      </c>
      <c r="C26" s="79">
        <v>0</v>
      </c>
      <c r="D26" s="79">
        <v>0</v>
      </c>
      <c r="E26" s="79">
        <v>0</v>
      </c>
      <c r="F26" s="79">
        <v>0</v>
      </c>
    </row>
    <row r="27" spans="1:6" ht="17.25" customHeight="1" x14ac:dyDescent="0.25">
      <c r="A27" s="133"/>
      <c r="B27" s="133"/>
      <c r="C27" s="133"/>
      <c r="D27" s="133"/>
      <c r="E27" s="133"/>
      <c r="F27" s="133"/>
    </row>
    <row r="28" spans="1:6" ht="17.25" customHeight="1" x14ac:dyDescent="0.25">
      <c r="A28" s="221" t="s">
        <v>121</v>
      </c>
      <c r="B28" s="221"/>
      <c r="C28" s="221"/>
      <c r="D28" s="221"/>
      <c r="E28" s="221"/>
      <c r="F28" s="221"/>
    </row>
    <row r="29" spans="1:6" ht="17.25" customHeight="1" x14ac:dyDescent="0.25">
      <c r="A29" s="139"/>
      <c r="B29" s="134" t="s">
        <v>155</v>
      </c>
      <c r="C29" s="134" t="s">
        <v>156</v>
      </c>
      <c r="D29" s="134" t="s">
        <v>157</v>
      </c>
      <c r="E29" s="134" t="s">
        <v>153</v>
      </c>
      <c r="F29" s="134" t="s">
        <v>158</v>
      </c>
    </row>
    <row r="30" spans="1:6" ht="17.25" customHeight="1" x14ac:dyDescent="0.25">
      <c r="A30" s="137" t="s">
        <v>118</v>
      </c>
      <c r="B30" s="138">
        <v>22166.77</v>
      </c>
      <c r="C30" s="138">
        <v>12380.78</v>
      </c>
      <c r="D30" s="81">
        <v>2895</v>
      </c>
      <c r="E30" s="81">
        <v>0</v>
      </c>
      <c r="F30" s="81">
        <v>0</v>
      </c>
    </row>
    <row r="31" spans="1:6" ht="17.25" customHeight="1" x14ac:dyDescent="0.25">
      <c r="A31" s="137" t="s">
        <v>122</v>
      </c>
      <c r="B31" s="138">
        <v>17867.939999999999</v>
      </c>
      <c r="C31" s="138">
        <v>10002</v>
      </c>
      <c r="D31" s="81">
        <v>2895</v>
      </c>
      <c r="E31" s="81">
        <v>0</v>
      </c>
      <c r="F31" s="81">
        <v>0</v>
      </c>
    </row>
    <row r="32" spans="1:6" ht="17.25" customHeight="1" x14ac:dyDescent="0.25">
      <c r="A32" s="137" t="s">
        <v>123</v>
      </c>
      <c r="B32" s="138">
        <f>+B20</f>
        <v>-9785.99</v>
      </c>
      <c r="C32" s="138">
        <v>0</v>
      </c>
      <c r="D32" s="81">
        <v>0</v>
      </c>
      <c r="E32" s="81">
        <v>0</v>
      </c>
      <c r="F32" s="81">
        <v>0</v>
      </c>
    </row>
    <row r="33" spans="1:6" ht="17.25" customHeight="1" x14ac:dyDescent="0.25">
      <c r="A33" s="135" t="s">
        <v>119</v>
      </c>
      <c r="B33" s="136">
        <f>+B30+B32</f>
        <v>12380.78</v>
      </c>
      <c r="C33" s="136">
        <v>2378.7800000000007</v>
      </c>
      <c r="D33" s="79">
        <v>0</v>
      </c>
      <c r="E33" s="79">
        <v>0</v>
      </c>
      <c r="F33" s="79">
        <v>0</v>
      </c>
    </row>
    <row r="34" spans="1:6" ht="48" hidden="1" customHeight="1" x14ac:dyDescent="0.25">
      <c r="A34" s="222" t="s">
        <v>148</v>
      </c>
      <c r="B34" s="222"/>
      <c r="C34" s="222"/>
      <c r="D34" s="222"/>
      <c r="E34" s="222"/>
      <c r="F34" s="222"/>
    </row>
    <row r="35" spans="1:6" ht="11.25" customHeight="1" x14ac:dyDescent="0.25"/>
    <row r="36" spans="1:6" x14ac:dyDescent="0.25">
      <c r="A36" s="21" t="s">
        <v>205</v>
      </c>
      <c r="C36" s="35"/>
    </row>
    <row r="37" spans="1:6" x14ac:dyDescent="0.25">
      <c r="A37" s="21" t="s">
        <v>204</v>
      </c>
    </row>
    <row r="38" spans="1:6" x14ac:dyDescent="0.25">
      <c r="A38" s="20" t="s">
        <v>206</v>
      </c>
    </row>
  </sheetData>
  <mergeCells count="7">
    <mergeCell ref="A28:F28"/>
    <mergeCell ref="A34:F34"/>
    <mergeCell ref="A1:F1"/>
    <mergeCell ref="A3:F3"/>
    <mergeCell ref="A5:F5"/>
    <mergeCell ref="A15:F15"/>
    <mergeCell ref="A22:F22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H21"/>
  <sheetViews>
    <sheetView workbookViewId="0">
      <selection activeCell="K23" sqref="K23"/>
    </sheetView>
  </sheetViews>
  <sheetFormatPr defaultRowHeight="15" x14ac:dyDescent="0.25"/>
  <cols>
    <col min="1" max="1" width="5.7109375" customWidth="1"/>
    <col min="2" max="2" width="4.85546875" customWidth="1"/>
    <col min="3" max="3" width="28.28515625" customWidth="1"/>
    <col min="4" max="8" width="11.42578125" customWidth="1"/>
  </cols>
  <sheetData>
    <row r="2" spans="1:8" x14ac:dyDescent="0.25">
      <c r="A2" s="259" t="s">
        <v>176</v>
      </c>
      <c r="B2" s="259"/>
      <c r="C2" s="259"/>
      <c r="D2" s="259"/>
      <c r="E2" s="259"/>
      <c r="F2" s="259"/>
      <c r="G2" s="259"/>
      <c r="H2" s="259"/>
    </row>
    <row r="3" spans="1:8" x14ac:dyDescent="0.25">
      <c r="A3" s="143"/>
      <c r="B3" s="143"/>
      <c r="C3" s="143"/>
      <c r="D3" s="143"/>
      <c r="E3" s="143"/>
      <c r="F3" s="143"/>
      <c r="G3" s="143"/>
      <c r="H3" s="143"/>
    </row>
    <row r="4" spans="1:8" ht="22.5" x14ac:dyDescent="0.25">
      <c r="A4" s="144" t="s">
        <v>8</v>
      </c>
      <c r="B4" s="145" t="s">
        <v>9</v>
      </c>
      <c r="C4" s="214" t="s">
        <v>38</v>
      </c>
      <c r="D4" s="216" t="s">
        <v>155</v>
      </c>
      <c r="E4" s="216" t="s">
        <v>156</v>
      </c>
      <c r="F4" s="216" t="s">
        <v>157</v>
      </c>
      <c r="G4" s="216" t="s">
        <v>153</v>
      </c>
      <c r="H4" s="207" t="s">
        <v>158</v>
      </c>
    </row>
    <row r="5" spans="1:8" s="185" customFormat="1" x14ac:dyDescent="0.25">
      <c r="A5" s="96" t="s">
        <v>193</v>
      </c>
      <c r="B5" s="140"/>
      <c r="C5" s="208" t="s">
        <v>194</v>
      </c>
      <c r="D5" s="209"/>
      <c r="E5" s="217"/>
      <c r="F5" s="209"/>
      <c r="G5" s="209"/>
      <c r="H5" s="215"/>
    </row>
    <row r="6" spans="1:8" s="185" customFormat="1" x14ac:dyDescent="0.25">
      <c r="A6" s="97" t="s">
        <v>195</v>
      </c>
      <c r="B6" s="140"/>
      <c r="C6" s="210" t="s">
        <v>196</v>
      </c>
      <c r="D6" s="209"/>
      <c r="E6" s="218"/>
      <c r="F6" s="209"/>
      <c r="G6" s="209"/>
      <c r="H6" s="215"/>
    </row>
    <row r="7" spans="1:8" s="185" customFormat="1" ht="22.5" x14ac:dyDescent="0.25">
      <c r="A7" s="98"/>
      <c r="B7" s="147" t="s">
        <v>19</v>
      </c>
      <c r="C7" s="211" t="s">
        <v>20</v>
      </c>
      <c r="D7" s="212">
        <v>2064.42</v>
      </c>
      <c r="E7" s="219">
        <v>2990</v>
      </c>
      <c r="F7" s="209"/>
      <c r="G7" s="209"/>
      <c r="H7" s="215"/>
    </row>
    <row r="8" spans="1:8" s="185" customFormat="1" ht="22.5" x14ac:dyDescent="0.25">
      <c r="A8" s="98"/>
      <c r="B8" s="147" t="s">
        <v>197</v>
      </c>
      <c r="C8" s="211" t="s">
        <v>198</v>
      </c>
      <c r="D8" s="213"/>
      <c r="E8" s="219">
        <v>60</v>
      </c>
      <c r="F8" s="209"/>
      <c r="G8" s="209"/>
      <c r="H8" s="215"/>
    </row>
    <row r="9" spans="1:8" s="185" customFormat="1" x14ac:dyDescent="0.25">
      <c r="A9" s="98"/>
      <c r="B9" s="147" t="s">
        <v>199</v>
      </c>
      <c r="C9" s="211" t="s">
        <v>15</v>
      </c>
      <c r="D9" s="212">
        <v>15803</v>
      </c>
      <c r="E9" s="219">
        <v>6772</v>
      </c>
      <c r="F9" s="209"/>
      <c r="G9" s="209"/>
      <c r="H9" s="215"/>
    </row>
    <row r="10" spans="1:8" s="185" customFormat="1" x14ac:dyDescent="0.25">
      <c r="A10" s="98"/>
      <c r="B10" s="147" t="s">
        <v>200</v>
      </c>
      <c r="C10" s="211" t="s">
        <v>201</v>
      </c>
      <c r="D10" s="220"/>
      <c r="E10" s="219">
        <v>180</v>
      </c>
      <c r="F10" s="209"/>
      <c r="G10" s="209"/>
      <c r="H10" s="215"/>
    </row>
    <row r="11" spans="1:8" s="185" customFormat="1" x14ac:dyDescent="0.25">
      <c r="A11" s="205"/>
      <c r="B11" s="206"/>
      <c r="C11" s="131" t="s">
        <v>202</v>
      </c>
      <c r="D11" s="99">
        <f>SUM(D7:D9)</f>
        <v>17867.419999999998</v>
      </c>
      <c r="E11" s="204">
        <f>SUM(E7:E10)</f>
        <v>10002</v>
      </c>
      <c r="F11" s="99">
        <f>+F7+F9</f>
        <v>0</v>
      </c>
      <c r="G11" s="99">
        <f t="shared" ref="G11" si="0">+G7+G9</f>
        <v>0</v>
      </c>
      <c r="H11" s="99">
        <f t="shared" ref="H11" si="1">+H7+H9</f>
        <v>0</v>
      </c>
    </row>
    <row r="12" spans="1:8" x14ac:dyDescent="0.25">
      <c r="A12" s="96"/>
      <c r="B12" s="107">
        <v>31</v>
      </c>
      <c r="C12" s="19" t="s">
        <v>165</v>
      </c>
      <c r="D12" s="109"/>
      <c r="E12" s="110"/>
      <c r="F12" s="18">
        <v>2890</v>
      </c>
      <c r="G12" s="18">
        <v>0</v>
      </c>
      <c r="H12" s="18">
        <v>0</v>
      </c>
    </row>
    <row r="13" spans="1:8" x14ac:dyDescent="0.25">
      <c r="A13" s="97"/>
      <c r="B13" s="107">
        <v>43</v>
      </c>
      <c r="C13" s="19" t="s">
        <v>166</v>
      </c>
      <c r="D13" s="111"/>
      <c r="E13" s="203"/>
      <c r="F13" s="18"/>
      <c r="G13" s="18"/>
      <c r="H13" s="18"/>
    </row>
    <row r="14" spans="1:8" x14ac:dyDescent="0.25">
      <c r="A14" s="98"/>
      <c r="B14" s="102" t="s">
        <v>192</v>
      </c>
      <c r="C14" s="19" t="s">
        <v>167</v>
      </c>
      <c r="D14" s="109"/>
      <c r="E14" s="105"/>
      <c r="F14" s="18">
        <v>5</v>
      </c>
      <c r="G14" s="18">
        <v>0</v>
      </c>
      <c r="H14" s="18">
        <v>0</v>
      </c>
    </row>
    <row r="15" spans="1:8" s="185" customFormat="1" x14ac:dyDescent="0.25">
      <c r="A15" s="98"/>
      <c r="B15" s="102" t="s">
        <v>203</v>
      </c>
      <c r="C15" s="19" t="s">
        <v>171</v>
      </c>
      <c r="D15" s="201"/>
      <c r="E15" s="105"/>
      <c r="F15" s="202"/>
      <c r="G15" s="202"/>
      <c r="H15" s="202"/>
    </row>
    <row r="16" spans="1:8" x14ac:dyDescent="0.25">
      <c r="A16" s="98"/>
      <c r="B16" s="103"/>
      <c r="C16" s="131" t="s">
        <v>202</v>
      </c>
      <c r="D16" s="99">
        <f>+D11</f>
        <v>17867.419999999998</v>
      </c>
      <c r="E16" s="204">
        <f>+E11</f>
        <v>10002</v>
      </c>
      <c r="F16" s="99">
        <f>+F12+F14</f>
        <v>2895</v>
      </c>
      <c r="G16" s="99">
        <f t="shared" ref="G16:H16" si="2">+G12+G14</f>
        <v>0</v>
      </c>
      <c r="H16" s="99">
        <f t="shared" si="2"/>
        <v>0</v>
      </c>
    </row>
    <row r="17" spans="2:8" s="143" customFormat="1" hidden="1" x14ac:dyDescent="0.25">
      <c r="B17" s="108"/>
      <c r="C17" s="104" t="s">
        <v>145</v>
      </c>
      <c r="D17" s="105">
        <f>+'SAŽETAK-'!B7</f>
        <v>1808834</v>
      </c>
      <c r="E17" s="105">
        <f>+'SAŽETAK-'!C7</f>
        <v>2111952</v>
      </c>
      <c r="F17" s="105">
        <f>+'SAŽETAK-'!D7</f>
        <v>1962381</v>
      </c>
      <c r="G17" s="105">
        <f>+'SAŽETAK-'!E7</f>
        <v>1962381</v>
      </c>
      <c r="H17" s="105">
        <f>+'SAŽETAK-'!F7</f>
        <v>1962381</v>
      </c>
    </row>
    <row r="18" spans="2:8" s="143" customFormat="1" ht="22.5" hidden="1" x14ac:dyDescent="0.25">
      <c r="B18" s="108"/>
      <c r="C18" s="132" t="s">
        <v>84</v>
      </c>
      <c r="D18" s="106">
        <f>+D16+D17</f>
        <v>1826701.42</v>
      </c>
      <c r="E18" s="106">
        <f t="shared" ref="E18:H18" si="3">+E16+E17</f>
        <v>2121954</v>
      </c>
      <c r="F18" s="106">
        <f t="shared" si="3"/>
        <v>1965276</v>
      </c>
      <c r="G18" s="106">
        <f t="shared" si="3"/>
        <v>1962381</v>
      </c>
      <c r="H18" s="106">
        <f t="shared" si="3"/>
        <v>1962381</v>
      </c>
    </row>
    <row r="19" spans="2:8" s="143" customFormat="1" x14ac:dyDescent="0.25"/>
    <row r="20" spans="2:8" s="143" customFormat="1" x14ac:dyDescent="0.25"/>
    <row r="21" spans="2:8" s="143" customFormat="1" x14ac:dyDescent="0.25"/>
  </sheetData>
  <mergeCells count="1">
    <mergeCell ref="A2:H2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22"/>
  <sheetViews>
    <sheetView workbookViewId="0">
      <selection activeCell="J13" sqref="J13"/>
    </sheetView>
  </sheetViews>
  <sheetFormatPr defaultRowHeight="15" x14ac:dyDescent="0.25"/>
  <cols>
    <col min="1" max="1" width="16.140625" style="143" customWidth="1"/>
    <col min="2" max="2" width="42.85546875" style="143" customWidth="1"/>
    <col min="3" max="7" width="10.5703125" style="143" customWidth="1"/>
    <col min="8" max="256" width="9.140625" style="143"/>
    <col min="257" max="257" width="27.42578125" style="143" customWidth="1"/>
    <col min="258" max="258" width="47.5703125" style="143" customWidth="1"/>
    <col min="259" max="263" width="13.28515625" style="143" customWidth="1"/>
    <col min="264" max="512" width="9.140625" style="143"/>
    <col min="513" max="513" width="27.42578125" style="143" customWidth="1"/>
    <col min="514" max="514" width="47.5703125" style="143" customWidth="1"/>
    <col min="515" max="519" width="13.28515625" style="143" customWidth="1"/>
    <col min="520" max="768" width="9.140625" style="143"/>
    <col min="769" max="769" width="27.42578125" style="143" customWidth="1"/>
    <col min="770" max="770" width="47.5703125" style="143" customWidth="1"/>
    <col min="771" max="775" width="13.28515625" style="143" customWidth="1"/>
    <col min="776" max="1024" width="9.140625" style="143"/>
    <col min="1025" max="1025" width="27.42578125" style="143" customWidth="1"/>
    <col min="1026" max="1026" width="47.5703125" style="143" customWidth="1"/>
    <col min="1027" max="1031" width="13.28515625" style="143" customWidth="1"/>
    <col min="1032" max="1280" width="9.140625" style="143"/>
    <col min="1281" max="1281" width="27.42578125" style="143" customWidth="1"/>
    <col min="1282" max="1282" width="47.5703125" style="143" customWidth="1"/>
    <col min="1283" max="1287" width="13.28515625" style="143" customWidth="1"/>
    <col min="1288" max="1536" width="9.140625" style="143"/>
    <col min="1537" max="1537" width="27.42578125" style="143" customWidth="1"/>
    <col min="1538" max="1538" width="47.5703125" style="143" customWidth="1"/>
    <col min="1539" max="1543" width="13.28515625" style="143" customWidth="1"/>
    <col min="1544" max="1792" width="9.140625" style="143"/>
    <col min="1793" max="1793" width="27.42578125" style="143" customWidth="1"/>
    <col min="1794" max="1794" width="47.5703125" style="143" customWidth="1"/>
    <col min="1795" max="1799" width="13.28515625" style="143" customWidth="1"/>
    <col min="1800" max="2048" width="9.140625" style="143"/>
    <col min="2049" max="2049" width="27.42578125" style="143" customWidth="1"/>
    <col min="2050" max="2050" width="47.5703125" style="143" customWidth="1"/>
    <col min="2051" max="2055" width="13.28515625" style="143" customWidth="1"/>
    <col min="2056" max="2304" width="9.140625" style="143"/>
    <col min="2305" max="2305" width="27.42578125" style="143" customWidth="1"/>
    <col min="2306" max="2306" width="47.5703125" style="143" customWidth="1"/>
    <col min="2307" max="2311" width="13.28515625" style="143" customWidth="1"/>
    <col min="2312" max="2560" width="9.140625" style="143"/>
    <col min="2561" max="2561" width="27.42578125" style="143" customWidth="1"/>
    <col min="2562" max="2562" width="47.5703125" style="143" customWidth="1"/>
    <col min="2563" max="2567" width="13.28515625" style="143" customWidth="1"/>
    <col min="2568" max="2816" width="9.140625" style="143"/>
    <col min="2817" max="2817" width="27.42578125" style="143" customWidth="1"/>
    <col min="2818" max="2818" width="47.5703125" style="143" customWidth="1"/>
    <col min="2819" max="2823" width="13.28515625" style="143" customWidth="1"/>
    <col min="2824" max="3072" width="9.140625" style="143"/>
    <col min="3073" max="3073" width="27.42578125" style="143" customWidth="1"/>
    <col min="3074" max="3074" width="47.5703125" style="143" customWidth="1"/>
    <col min="3075" max="3079" width="13.28515625" style="143" customWidth="1"/>
    <col min="3080" max="3328" width="9.140625" style="143"/>
    <col min="3329" max="3329" width="27.42578125" style="143" customWidth="1"/>
    <col min="3330" max="3330" width="47.5703125" style="143" customWidth="1"/>
    <col min="3331" max="3335" width="13.28515625" style="143" customWidth="1"/>
    <col min="3336" max="3584" width="9.140625" style="143"/>
    <col min="3585" max="3585" width="27.42578125" style="143" customWidth="1"/>
    <col min="3586" max="3586" width="47.5703125" style="143" customWidth="1"/>
    <col min="3587" max="3591" width="13.28515625" style="143" customWidth="1"/>
    <col min="3592" max="3840" width="9.140625" style="143"/>
    <col min="3841" max="3841" width="27.42578125" style="143" customWidth="1"/>
    <col min="3842" max="3842" width="47.5703125" style="143" customWidth="1"/>
    <col min="3843" max="3847" width="13.28515625" style="143" customWidth="1"/>
    <col min="3848" max="4096" width="9.140625" style="143"/>
    <col min="4097" max="4097" width="27.42578125" style="143" customWidth="1"/>
    <col min="4098" max="4098" width="47.5703125" style="143" customWidth="1"/>
    <col min="4099" max="4103" width="13.28515625" style="143" customWidth="1"/>
    <col min="4104" max="4352" width="9.140625" style="143"/>
    <col min="4353" max="4353" width="27.42578125" style="143" customWidth="1"/>
    <col min="4354" max="4354" width="47.5703125" style="143" customWidth="1"/>
    <col min="4355" max="4359" width="13.28515625" style="143" customWidth="1"/>
    <col min="4360" max="4608" width="9.140625" style="143"/>
    <col min="4609" max="4609" width="27.42578125" style="143" customWidth="1"/>
    <col min="4610" max="4610" width="47.5703125" style="143" customWidth="1"/>
    <col min="4611" max="4615" width="13.28515625" style="143" customWidth="1"/>
    <col min="4616" max="4864" width="9.140625" style="143"/>
    <col min="4865" max="4865" width="27.42578125" style="143" customWidth="1"/>
    <col min="4866" max="4866" width="47.5703125" style="143" customWidth="1"/>
    <col min="4867" max="4871" width="13.28515625" style="143" customWidth="1"/>
    <col min="4872" max="5120" width="9.140625" style="143"/>
    <col min="5121" max="5121" width="27.42578125" style="143" customWidth="1"/>
    <col min="5122" max="5122" width="47.5703125" style="143" customWidth="1"/>
    <col min="5123" max="5127" width="13.28515625" style="143" customWidth="1"/>
    <col min="5128" max="5376" width="9.140625" style="143"/>
    <col min="5377" max="5377" width="27.42578125" style="143" customWidth="1"/>
    <col min="5378" max="5378" width="47.5703125" style="143" customWidth="1"/>
    <col min="5379" max="5383" width="13.28515625" style="143" customWidth="1"/>
    <col min="5384" max="5632" width="9.140625" style="143"/>
    <col min="5633" max="5633" width="27.42578125" style="143" customWidth="1"/>
    <col min="5634" max="5634" width="47.5703125" style="143" customWidth="1"/>
    <col min="5635" max="5639" width="13.28515625" style="143" customWidth="1"/>
    <col min="5640" max="5888" width="9.140625" style="143"/>
    <col min="5889" max="5889" width="27.42578125" style="143" customWidth="1"/>
    <col min="5890" max="5890" width="47.5703125" style="143" customWidth="1"/>
    <col min="5891" max="5895" width="13.28515625" style="143" customWidth="1"/>
    <col min="5896" max="6144" width="9.140625" style="143"/>
    <col min="6145" max="6145" width="27.42578125" style="143" customWidth="1"/>
    <col min="6146" max="6146" width="47.5703125" style="143" customWidth="1"/>
    <col min="6147" max="6151" width="13.28515625" style="143" customWidth="1"/>
    <col min="6152" max="6400" width="9.140625" style="143"/>
    <col min="6401" max="6401" width="27.42578125" style="143" customWidth="1"/>
    <col min="6402" max="6402" width="47.5703125" style="143" customWidth="1"/>
    <col min="6403" max="6407" width="13.28515625" style="143" customWidth="1"/>
    <col min="6408" max="6656" width="9.140625" style="143"/>
    <col min="6657" max="6657" width="27.42578125" style="143" customWidth="1"/>
    <col min="6658" max="6658" width="47.5703125" style="143" customWidth="1"/>
    <col min="6659" max="6663" width="13.28515625" style="143" customWidth="1"/>
    <col min="6664" max="6912" width="9.140625" style="143"/>
    <col min="6913" max="6913" width="27.42578125" style="143" customWidth="1"/>
    <col min="6914" max="6914" width="47.5703125" style="143" customWidth="1"/>
    <col min="6915" max="6919" width="13.28515625" style="143" customWidth="1"/>
    <col min="6920" max="7168" width="9.140625" style="143"/>
    <col min="7169" max="7169" width="27.42578125" style="143" customWidth="1"/>
    <col min="7170" max="7170" width="47.5703125" style="143" customWidth="1"/>
    <col min="7171" max="7175" width="13.28515625" style="143" customWidth="1"/>
    <col min="7176" max="7424" width="9.140625" style="143"/>
    <col min="7425" max="7425" width="27.42578125" style="143" customWidth="1"/>
    <col min="7426" max="7426" width="47.5703125" style="143" customWidth="1"/>
    <col min="7427" max="7431" width="13.28515625" style="143" customWidth="1"/>
    <col min="7432" max="7680" width="9.140625" style="143"/>
    <col min="7681" max="7681" width="27.42578125" style="143" customWidth="1"/>
    <col min="7682" max="7682" width="47.5703125" style="143" customWidth="1"/>
    <col min="7683" max="7687" width="13.28515625" style="143" customWidth="1"/>
    <col min="7688" max="7936" width="9.140625" style="143"/>
    <col min="7937" max="7937" width="27.42578125" style="143" customWidth="1"/>
    <col min="7938" max="7938" width="47.5703125" style="143" customWidth="1"/>
    <col min="7939" max="7943" width="13.28515625" style="143" customWidth="1"/>
    <col min="7944" max="8192" width="9.140625" style="143"/>
    <col min="8193" max="8193" width="27.42578125" style="143" customWidth="1"/>
    <col min="8194" max="8194" width="47.5703125" style="143" customWidth="1"/>
    <col min="8195" max="8199" width="13.28515625" style="143" customWidth="1"/>
    <col min="8200" max="8448" width="9.140625" style="143"/>
    <col min="8449" max="8449" width="27.42578125" style="143" customWidth="1"/>
    <col min="8450" max="8450" width="47.5703125" style="143" customWidth="1"/>
    <col min="8451" max="8455" width="13.28515625" style="143" customWidth="1"/>
    <col min="8456" max="8704" width="9.140625" style="143"/>
    <col min="8705" max="8705" width="27.42578125" style="143" customWidth="1"/>
    <col min="8706" max="8706" width="47.5703125" style="143" customWidth="1"/>
    <col min="8707" max="8711" width="13.28515625" style="143" customWidth="1"/>
    <col min="8712" max="8960" width="9.140625" style="143"/>
    <col min="8961" max="8961" width="27.42578125" style="143" customWidth="1"/>
    <col min="8962" max="8962" width="47.5703125" style="143" customWidth="1"/>
    <col min="8963" max="8967" width="13.28515625" style="143" customWidth="1"/>
    <col min="8968" max="9216" width="9.140625" style="143"/>
    <col min="9217" max="9217" width="27.42578125" style="143" customWidth="1"/>
    <col min="9218" max="9218" width="47.5703125" style="143" customWidth="1"/>
    <col min="9219" max="9223" width="13.28515625" style="143" customWidth="1"/>
    <col min="9224" max="9472" width="9.140625" style="143"/>
    <col min="9473" max="9473" width="27.42578125" style="143" customWidth="1"/>
    <col min="9474" max="9474" width="47.5703125" style="143" customWidth="1"/>
    <col min="9475" max="9479" width="13.28515625" style="143" customWidth="1"/>
    <col min="9480" max="9728" width="9.140625" style="143"/>
    <col min="9729" max="9729" width="27.42578125" style="143" customWidth="1"/>
    <col min="9730" max="9730" width="47.5703125" style="143" customWidth="1"/>
    <col min="9731" max="9735" width="13.28515625" style="143" customWidth="1"/>
    <col min="9736" max="9984" width="9.140625" style="143"/>
    <col min="9985" max="9985" width="27.42578125" style="143" customWidth="1"/>
    <col min="9986" max="9986" width="47.5703125" style="143" customWidth="1"/>
    <col min="9987" max="9991" width="13.28515625" style="143" customWidth="1"/>
    <col min="9992" max="10240" width="9.140625" style="143"/>
    <col min="10241" max="10241" width="27.42578125" style="143" customWidth="1"/>
    <col min="10242" max="10242" width="47.5703125" style="143" customWidth="1"/>
    <col min="10243" max="10247" width="13.28515625" style="143" customWidth="1"/>
    <col min="10248" max="10496" width="9.140625" style="143"/>
    <col min="10497" max="10497" width="27.42578125" style="143" customWidth="1"/>
    <col min="10498" max="10498" width="47.5703125" style="143" customWidth="1"/>
    <col min="10499" max="10503" width="13.28515625" style="143" customWidth="1"/>
    <col min="10504" max="10752" width="9.140625" style="143"/>
    <col min="10753" max="10753" width="27.42578125" style="143" customWidth="1"/>
    <col min="10754" max="10754" width="47.5703125" style="143" customWidth="1"/>
    <col min="10755" max="10759" width="13.28515625" style="143" customWidth="1"/>
    <col min="10760" max="11008" width="9.140625" style="143"/>
    <col min="11009" max="11009" width="27.42578125" style="143" customWidth="1"/>
    <col min="11010" max="11010" width="47.5703125" style="143" customWidth="1"/>
    <col min="11011" max="11015" width="13.28515625" style="143" customWidth="1"/>
    <col min="11016" max="11264" width="9.140625" style="143"/>
    <col min="11265" max="11265" width="27.42578125" style="143" customWidth="1"/>
    <col min="11266" max="11266" width="47.5703125" style="143" customWidth="1"/>
    <col min="11267" max="11271" width="13.28515625" style="143" customWidth="1"/>
    <col min="11272" max="11520" width="9.140625" style="143"/>
    <col min="11521" max="11521" width="27.42578125" style="143" customWidth="1"/>
    <col min="11522" max="11522" width="47.5703125" style="143" customWidth="1"/>
    <col min="11523" max="11527" width="13.28515625" style="143" customWidth="1"/>
    <col min="11528" max="11776" width="9.140625" style="143"/>
    <col min="11777" max="11777" width="27.42578125" style="143" customWidth="1"/>
    <col min="11778" max="11778" width="47.5703125" style="143" customWidth="1"/>
    <col min="11779" max="11783" width="13.28515625" style="143" customWidth="1"/>
    <col min="11784" max="12032" width="9.140625" style="143"/>
    <col min="12033" max="12033" width="27.42578125" style="143" customWidth="1"/>
    <col min="12034" max="12034" width="47.5703125" style="143" customWidth="1"/>
    <col min="12035" max="12039" width="13.28515625" style="143" customWidth="1"/>
    <col min="12040" max="12288" width="9.140625" style="143"/>
    <col min="12289" max="12289" width="27.42578125" style="143" customWidth="1"/>
    <col min="12290" max="12290" width="47.5703125" style="143" customWidth="1"/>
    <col min="12291" max="12295" width="13.28515625" style="143" customWidth="1"/>
    <col min="12296" max="12544" width="9.140625" style="143"/>
    <col min="12545" max="12545" width="27.42578125" style="143" customWidth="1"/>
    <col min="12546" max="12546" width="47.5703125" style="143" customWidth="1"/>
    <col min="12547" max="12551" width="13.28515625" style="143" customWidth="1"/>
    <col min="12552" max="12800" width="9.140625" style="143"/>
    <col min="12801" max="12801" width="27.42578125" style="143" customWidth="1"/>
    <col min="12802" max="12802" width="47.5703125" style="143" customWidth="1"/>
    <col min="12803" max="12807" width="13.28515625" style="143" customWidth="1"/>
    <col min="12808" max="13056" width="9.140625" style="143"/>
    <col min="13057" max="13057" width="27.42578125" style="143" customWidth="1"/>
    <col min="13058" max="13058" width="47.5703125" style="143" customWidth="1"/>
    <col min="13059" max="13063" width="13.28515625" style="143" customWidth="1"/>
    <col min="13064" max="13312" width="9.140625" style="143"/>
    <col min="13313" max="13313" width="27.42578125" style="143" customWidth="1"/>
    <col min="13314" max="13314" width="47.5703125" style="143" customWidth="1"/>
    <col min="13315" max="13319" width="13.28515625" style="143" customWidth="1"/>
    <col min="13320" max="13568" width="9.140625" style="143"/>
    <col min="13569" max="13569" width="27.42578125" style="143" customWidth="1"/>
    <col min="13570" max="13570" width="47.5703125" style="143" customWidth="1"/>
    <col min="13571" max="13575" width="13.28515625" style="143" customWidth="1"/>
    <col min="13576" max="13824" width="9.140625" style="143"/>
    <col min="13825" max="13825" width="27.42578125" style="143" customWidth="1"/>
    <col min="13826" max="13826" width="47.5703125" style="143" customWidth="1"/>
    <col min="13827" max="13831" width="13.28515625" style="143" customWidth="1"/>
    <col min="13832" max="14080" width="9.140625" style="143"/>
    <col min="14081" max="14081" width="27.42578125" style="143" customWidth="1"/>
    <col min="14082" max="14082" width="47.5703125" style="143" customWidth="1"/>
    <col min="14083" max="14087" width="13.28515625" style="143" customWidth="1"/>
    <col min="14088" max="14336" width="9.140625" style="143"/>
    <col min="14337" max="14337" width="27.42578125" style="143" customWidth="1"/>
    <col min="14338" max="14338" width="47.5703125" style="143" customWidth="1"/>
    <col min="14339" max="14343" width="13.28515625" style="143" customWidth="1"/>
    <col min="14344" max="14592" width="9.140625" style="143"/>
    <col min="14593" max="14593" width="27.42578125" style="143" customWidth="1"/>
    <col min="14594" max="14594" width="47.5703125" style="143" customWidth="1"/>
    <col min="14595" max="14599" width="13.28515625" style="143" customWidth="1"/>
    <col min="14600" max="14848" width="9.140625" style="143"/>
    <col min="14849" max="14849" width="27.42578125" style="143" customWidth="1"/>
    <col min="14850" max="14850" width="47.5703125" style="143" customWidth="1"/>
    <col min="14851" max="14855" width="13.28515625" style="143" customWidth="1"/>
    <col min="14856" max="15104" width="9.140625" style="143"/>
    <col min="15105" max="15105" width="27.42578125" style="143" customWidth="1"/>
    <col min="15106" max="15106" width="47.5703125" style="143" customWidth="1"/>
    <col min="15107" max="15111" width="13.28515625" style="143" customWidth="1"/>
    <col min="15112" max="15360" width="9.140625" style="143"/>
    <col min="15361" max="15361" width="27.42578125" style="143" customWidth="1"/>
    <col min="15362" max="15362" width="47.5703125" style="143" customWidth="1"/>
    <col min="15363" max="15367" width="13.28515625" style="143" customWidth="1"/>
    <col min="15368" max="15616" width="9.140625" style="143"/>
    <col min="15617" max="15617" width="27.42578125" style="143" customWidth="1"/>
    <col min="15618" max="15618" width="47.5703125" style="143" customWidth="1"/>
    <col min="15619" max="15623" width="13.28515625" style="143" customWidth="1"/>
    <col min="15624" max="15872" width="9.140625" style="143"/>
    <col min="15873" max="15873" width="27.42578125" style="143" customWidth="1"/>
    <col min="15874" max="15874" width="47.5703125" style="143" customWidth="1"/>
    <col min="15875" max="15879" width="13.28515625" style="143" customWidth="1"/>
    <col min="15880" max="16128" width="9.140625" style="143"/>
    <col min="16129" max="16129" width="27.42578125" style="143" customWidth="1"/>
    <col min="16130" max="16130" width="47.5703125" style="143" customWidth="1"/>
    <col min="16131" max="16135" width="13.28515625" style="143" customWidth="1"/>
    <col min="16136" max="16384" width="9.140625" style="143"/>
  </cols>
  <sheetData>
    <row r="1" spans="1:7" ht="15.75" customHeight="1" x14ac:dyDescent="0.25">
      <c r="A1" s="260" t="s">
        <v>177</v>
      </c>
      <c r="B1" s="260"/>
      <c r="C1" s="260"/>
      <c r="D1" s="260"/>
      <c r="E1" s="260"/>
      <c r="F1" s="260"/>
      <c r="G1" s="260"/>
    </row>
    <row r="2" spans="1:7" ht="10.5" customHeight="1" x14ac:dyDescent="0.25">
      <c r="A2" s="185"/>
      <c r="B2" s="185"/>
      <c r="C2" s="185"/>
      <c r="D2" s="185"/>
      <c r="E2" s="185"/>
      <c r="F2" s="185"/>
      <c r="G2" s="185"/>
    </row>
    <row r="3" spans="1:7" ht="15" customHeight="1" x14ac:dyDescent="0.25">
      <c r="A3" s="261" t="s">
        <v>178</v>
      </c>
      <c r="B3" s="261"/>
      <c r="C3" s="261"/>
      <c r="D3" s="261"/>
      <c r="E3" s="261"/>
      <c r="F3" s="261"/>
      <c r="G3" s="261"/>
    </row>
    <row r="4" spans="1:7" ht="10.5" customHeight="1" x14ac:dyDescent="0.25">
      <c r="A4" s="185"/>
      <c r="B4" s="185"/>
      <c r="C4" s="185"/>
      <c r="D4" s="185"/>
      <c r="E4" s="185"/>
      <c r="F4" s="185"/>
      <c r="G4" s="185"/>
    </row>
    <row r="5" spans="1:7" ht="27.75" customHeight="1" x14ac:dyDescent="0.25">
      <c r="A5" s="186" t="s">
        <v>45</v>
      </c>
      <c r="B5" s="187" t="s">
        <v>38</v>
      </c>
      <c r="C5" s="188" t="s">
        <v>155</v>
      </c>
      <c r="D5" s="188" t="s">
        <v>156</v>
      </c>
      <c r="E5" s="188" t="s">
        <v>157</v>
      </c>
      <c r="F5" s="188" t="s">
        <v>153</v>
      </c>
      <c r="G5" s="188" t="s">
        <v>158</v>
      </c>
    </row>
    <row r="6" spans="1:7" ht="18" customHeight="1" x14ac:dyDescent="0.25">
      <c r="A6" s="189" t="s">
        <v>46</v>
      </c>
      <c r="B6" s="190" t="s">
        <v>47</v>
      </c>
      <c r="C6" s="191">
        <v>7208.41</v>
      </c>
      <c r="D6" s="191">
        <v>7160</v>
      </c>
      <c r="E6" s="191">
        <v>7238</v>
      </c>
      <c r="F6" s="191">
        <v>7238</v>
      </c>
      <c r="G6" s="191">
        <v>7238</v>
      </c>
    </row>
    <row r="7" spans="1:7" ht="18" customHeight="1" x14ac:dyDescent="0.25">
      <c r="A7" s="189" t="s">
        <v>48</v>
      </c>
      <c r="B7" s="190" t="s">
        <v>49</v>
      </c>
      <c r="C7" s="191">
        <v>2724.6</v>
      </c>
      <c r="D7" s="191">
        <v>2961</v>
      </c>
      <c r="E7" s="191">
        <v>2970</v>
      </c>
      <c r="F7" s="191">
        <v>2970</v>
      </c>
      <c r="G7" s="191">
        <v>2970</v>
      </c>
    </row>
    <row r="8" spans="1:7" ht="18" customHeight="1" x14ac:dyDescent="0.25">
      <c r="A8" s="192" t="s">
        <v>50</v>
      </c>
      <c r="B8" s="193" t="s">
        <v>23</v>
      </c>
      <c r="C8" s="194">
        <v>2724.6</v>
      </c>
      <c r="D8" s="194">
        <v>2961</v>
      </c>
      <c r="E8" s="194">
        <v>0</v>
      </c>
      <c r="F8" s="194">
        <v>0</v>
      </c>
      <c r="G8" s="194">
        <v>0</v>
      </c>
    </row>
    <row r="9" spans="1:7" ht="18" customHeight="1" x14ac:dyDescent="0.25">
      <c r="A9" s="195" t="s">
        <v>25</v>
      </c>
      <c r="B9" s="196" t="s">
        <v>26</v>
      </c>
      <c r="C9" s="197">
        <v>2724.6</v>
      </c>
      <c r="D9" s="197">
        <v>2961</v>
      </c>
      <c r="E9" s="197">
        <v>0</v>
      </c>
      <c r="F9" s="197">
        <v>0</v>
      </c>
      <c r="G9" s="197">
        <v>0</v>
      </c>
    </row>
    <row r="10" spans="1:7" ht="18" customHeight="1" x14ac:dyDescent="0.25">
      <c r="A10" s="195" t="s">
        <v>27</v>
      </c>
      <c r="B10" s="196" t="s">
        <v>28</v>
      </c>
      <c r="C10" s="197">
        <v>650.89</v>
      </c>
      <c r="D10" s="197">
        <v>710</v>
      </c>
      <c r="E10" s="197">
        <v>0</v>
      </c>
      <c r="F10" s="197">
        <v>0</v>
      </c>
      <c r="G10" s="197">
        <v>0</v>
      </c>
    </row>
    <row r="11" spans="1:7" ht="18" customHeight="1" x14ac:dyDescent="0.25">
      <c r="A11" s="195" t="s">
        <v>19</v>
      </c>
      <c r="B11" s="196" t="s">
        <v>29</v>
      </c>
      <c r="C11" s="197">
        <v>2073.71</v>
      </c>
      <c r="D11" s="197">
        <v>2251</v>
      </c>
      <c r="E11" s="197">
        <v>0</v>
      </c>
      <c r="F11" s="197">
        <v>0</v>
      </c>
      <c r="G11" s="197">
        <v>0</v>
      </c>
    </row>
    <row r="12" spans="1:7" ht="18" customHeight="1" x14ac:dyDescent="0.25">
      <c r="A12" s="192" t="s">
        <v>50</v>
      </c>
      <c r="B12" s="193" t="s">
        <v>179</v>
      </c>
      <c r="C12" s="194">
        <v>0</v>
      </c>
      <c r="D12" s="194">
        <v>0</v>
      </c>
      <c r="E12" s="194">
        <v>2970</v>
      </c>
      <c r="F12" s="194">
        <v>2970</v>
      </c>
      <c r="G12" s="194">
        <v>2970</v>
      </c>
    </row>
    <row r="13" spans="1:7" ht="18" customHeight="1" x14ac:dyDescent="0.25">
      <c r="A13" s="195" t="s">
        <v>25</v>
      </c>
      <c r="B13" s="196" t="s">
        <v>26</v>
      </c>
      <c r="C13" s="197">
        <v>0</v>
      </c>
      <c r="D13" s="197">
        <v>0</v>
      </c>
      <c r="E13" s="197">
        <v>2970</v>
      </c>
      <c r="F13" s="197">
        <v>2970</v>
      </c>
      <c r="G13" s="197">
        <v>2970</v>
      </c>
    </row>
    <row r="14" spans="1:7" ht="18" customHeight="1" x14ac:dyDescent="0.25">
      <c r="A14" s="195" t="s">
        <v>27</v>
      </c>
      <c r="B14" s="196" t="s">
        <v>28</v>
      </c>
      <c r="C14" s="197">
        <v>0</v>
      </c>
      <c r="D14" s="197">
        <v>0</v>
      </c>
      <c r="E14" s="197">
        <v>715</v>
      </c>
      <c r="F14" s="197">
        <v>715</v>
      </c>
      <c r="G14" s="197">
        <v>715</v>
      </c>
    </row>
    <row r="15" spans="1:7" ht="18" customHeight="1" x14ac:dyDescent="0.25">
      <c r="A15" s="195" t="s">
        <v>19</v>
      </c>
      <c r="B15" s="196" t="s">
        <v>29</v>
      </c>
      <c r="C15" s="197">
        <v>0</v>
      </c>
      <c r="D15" s="197">
        <v>0</v>
      </c>
      <c r="E15" s="197">
        <v>2255</v>
      </c>
      <c r="F15" s="197">
        <v>2255</v>
      </c>
      <c r="G15" s="197">
        <v>2255</v>
      </c>
    </row>
    <row r="16" spans="1:7" ht="18" customHeight="1" x14ac:dyDescent="0.25">
      <c r="A16" s="189" t="s">
        <v>142</v>
      </c>
      <c r="B16" s="190" t="s">
        <v>143</v>
      </c>
      <c r="C16" s="191">
        <v>1500</v>
      </c>
      <c r="D16" s="191">
        <v>0</v>
      </c>
      <c r="E16" s="191">
        <v>0</v>
      </c>
      <c r="F16" s="191">
        <v>0</v>
      </c>
      <c r="G16" s="191">
        <v>0</v>
      </c>
    </row>
    <row r="17" spans="1:7" ht="18" customHeight="1" x14ac:dyDescent="0.25">
      <c r="A17" s="192" t="s">
        <v>50</v>
      </c>
      <c r="B17" s="193" t="s">
        <v>23</v>
      </c>
      <c r="C17" s="194">
        <v>1500</v>
      </c>
      <c r="D17" s="194">
        <v>0</v>
      </c>
      <c r="E17" s="194">
        <v>0</v>
      </c>
      <c r="F17" s="194">
        <v>0</v>
      </c>
      <c r="G17" s="194">
        <v>0</v>
      </c>
    </row>
    <row r="18" spans="1:7" ht="18" customHeight="1" x14ac:dyDescent="0.25">
      <c r="A18" s="195" t="s">
        <v>25</v>
      </c>
      <c r="B18" s="196" t="s">
        <v>26</v>
      </c>
      <c r="C18" s="197">
        <v>1500</v>
      </c>
      <c r="D18" s="197">
        <v>0</v>
      </c>
      <c r="E18" s="197">
        <v>0</v>
      </c>
      <c r="F18" s="197">
        <v>0</v>
      </c>
      <c r="G18" s="197">
        <v>0</v>
      </c>
    </row>
    <row r="19" spans="1:7" ht="18" customHeight="1" x14ac:dyDescent="0.25">
      <c r="A19" s="195" t="s">
        <v>19</v>
      </c>
      <c r="B19" s="196" t="s">
        <v>29</v>
      </c>
      <c r="C19" s="197">
        <v>1500</v>
      </c>
      <c r="D19" s="197">
        <v>0</v>
      </c>
      <c r="E19" s="197">
        <v>0</v>
      </c>
      <c r="F19" s="197">
        <v>0</v>
      </c>
      <c r="G19" s="197">
        <v>0</v>
      </c>
    </row>
    <row r="20" spans="1:7" ht="21" customHeight="1" x14ac:dyDescent="0.25">
      <c r="A20" s="189" t="s">
        <v>51</v>
      </c>
      <c r="B20" s="190" t="s">
        <v>52</v>
      </c>
      <c r="C20" s="191">
        <v>220</v>
      </c>
      <c r="D20" s="191">
        <v>399</v>
      </c>
      <c r="E20" s="191">
        <v>360</v>
      </c>
      <c r="F20" s="191">
        <v>360</v>
      </c>
      <c r="G20" s="191">
        <v>360</v>
      </c>
    </row>
    <row r="21" spans="1:7" ht="18" customHeight="1" x14ac:dyDescent="0.25">
      <c r="A21" s="192" t="s">
        <v>50</v>
      </c>
      <c r="B21" s="193" t="s">
        <v>23</v>
      </c>
      <c r="C21" s="194">
        <v>220</v>
      </c>
      <c r="D21" s="194">
        <v>399</v>
      </c>
      <c r="E21" s="194">
        <v>0</v>
      </c>
      <c r="F21" s="194">
        <v>0</v>
      </c>
      <c r="G21" s="194">
        <v>0</v>
      </c>
    </row>
    <row r="22" spans="1:7" ht="18" customHeight="1" x14ac:dyDescent="0.25">
      <c r="A22" s="195" t="s">
        <v>32</v>
      </c>
      <c r="B22" s="196" t="s">
        <v>33</v>
      </c>
      <c r="C22" s="197">
        <v>220</v>
      </c>
      <c r="D22" s="197">
        <v>399</v>
      </c>
      <c r="E22" s="197">
        <v>0</v>
      </c>
      <c r="F22" s="197">
        <v>0</v>
      </c>
      <c r="G22" s="197">
        <v>0</v>
      </c>
    </row>
    <row r="23" spans="1:7" ht="18" customHeight="1" x14ac:dyDescent="0.25">
      <c r="A23" s="195" t="s">
        <v>36</v>
      </c>
      <c r="B23" s="196" t="s">
        <v>37</v>
      </c>
      <c r="C23" s="197">
        <v>220</v>
      </c>
      <c r="D23" s="197">
        <v>399</v>
      </c>
      <c r="E23" s="197">
        <v>0</v>
      </c>
      <c r="F23" s="197">
        <v>0</v>
      </c>
      <c r="G23" s="197">
        <v>0</v>
      </c>
    </row>
    <row r="24" spans="1:7" ht="18" customHeight="1" x14ac:dyDescent="0.25">
      <c r="A24" s="192" t="s">
        <v>50</v>
      </c>
      <c r="B24" s="193" t="s">
        <v>179</v>
      </c>
      <c r="C24" s="194">
        <v>0</v>
      </c>
      <c r="D24" s="194">
        <v>0</v>
      </c>
      <c r="E24" s="194">
        <v>360</v>
      </c>
      <c r="F24" s="194">
        <v>360</v>
      </c>
      <c r="G24" s="194">
        <v>360</v>
      </c>
    </row>
    <row r="25" spans="1:7" ht="18" customHeight="1" x14ac:dyDescent="0.25">
      <c r="A25" s="195" t="s">
        <v>32</v>
      </c>
      <c r="B25" s="196" t="s">
        <v>33</v>
      </c>
      <c r="C25" s="197">
        <v>0</v>
      </c>
      <c r="D25" s="197">
        <v>0</v>
      </c>
      <c r="E25" s="197">
        <v>360</v>
      </c>
      <c r="F25" s="197">
        <v>360</v>
      </c>
      <c r="G25" s="197">
        <v>360</v>
      </c>
    </row>
    <row r="26" spans="1:7" ht="18" customHeight="1" x14ac:dyDescent="0.25">
      <c r="A26" s="195" t="s">
        <v>36</v>
      </c>
      <c r="B26" s="196" t="s">
        <v>37</v>
      </c>
      <c r="C26" s="197">
        <v>0</v>
      </c>
      <c r="D26" s="197">
        <v>0</v>
      </c>
      <c r="E26" s="197">
        <v>360</v>
      </c>
      <c r="F26" s="197">
        <v>360</v>
      </c>
      <c r="G26" s="197">
        <v>360</v>
      </c>
    </row>
    <row r="27" spans="1:7" ht="18" customHeight="1" x14ac:dyDescent="0.25">
      <c r="A27" s="189" t="s">
        <v>149</v>
      </c>
      <c r="B27" s="190" t="s">
        <v>150</v>
      </c>
      <c r="C27" s="191">
        <v>0</v>
      </c>
      <c r="D27" s="191">
        <v>500</v>
      </c>
      <c r="E27" s="191">
        <v>500</v>
      </c>
      <c r="F27" s="191">
        <v>500</v>
      </c>
      <c r="G27" s="191">
        <v>500</v>
      </c>
    </row>
    <row r="28" spans="1:7" ht="18" customHeight="1" x14ac:dyDescent="0.25">
      <c r="A28" s="192" t="s">
        <v>50</v>
      </c>
      <c r="B28" s="193" t="s">
        <v>23</v>
      </c>
      <c r="C28" s="194">
        <v>0</v>
      </c>
      <c r="D28" s="194">
        <v>500</v>
      </c>
      <c r="E28" s="194">
        <v>0</v>
      </c>
      <c r="F28" s="194">
        <v>0</v>
      </c>
      <c r="G28" s="194">
        <v>0</v>
      </c>
    </row>
    <row r="29" spans="1:7" ht="18" customHeight="1" x14ac:dyDescent="0.25">
      <c r="A29" s="195" t="s">
        <v>25</v>
      </c>
      <c r="B29" s="196" t="s">
        <v>26</v>
      </c>
      <c r="C29" s="197">
        <v>0</v>
      </c>
      <c r="D29" s="197">
        <v>500</v>
      </c>
      <c r="E29" s="197">
        <v>0</v>
      </c>
      <c r="F29" s="197">
        <v>0</v>
      </c>
      <c r="G29" s="197">
        <v>0</v>
      </c>
    </row>
    <row r="30" spans="1:7" ht="18" customHeight="1" x14ac:dyDescent="0.25">
      <c r="A30" s="195" t="s">
        <v>19</v>
      </c>
      <c r="B30" s="196" t="s">
        <v>29</v>
      </c>
      <c r="C30" s="197">
        <v>0</v>
      </c>
      <c r="D30" s="197">
        <v>500</v>
      </c>
      <c r="E30" s="197">
        <v>0</v>
      </c>
      <c r="F30" s="197">
        <v>0</v>
      </c>
      <c r="G30" s="197">
        <v>0</v>
      </c>
    </row>
    <row r="31" spans="1:7" ht="18" customHeight="1" x14ac:dyDescent="0.25">
      <c r="A31" s="192" t="s">
        <v>50</v>
      </c>
      <c r="B31" s="193" t="s">
        <v>179</v>
      </c>
      <c r="C31" s="194">
        <v>0</v>
      </c>
      <c r="D31" s="194">
        <v>0</v>
      </c>
      <c r="E31" s="194">
        <v>500</v>
      </c>
      <c r="F31" s="194">
        <v>500</v>
      </c>
      <c r="G31" s="194">
        <v>500</v>
      </c>
    </row>
    <row r="32" spans="1:7" ht="18" customHeight="1" x14ac:dyDescent="0.25">
      <c r="A32" s="195" t="s">
        <v>25</v>
      </c>
      <c r="B32" s="196" t="s">
        <v>26</v>
      </c>
      <c r="C32" s="197">
        <v>0</v>
      </c>
      <c r="D32" s="197">
        <v>0</v>
      </c>
      <c r="E32" s="197">
        <v>500</v>
      </c>
      <c r="F32" s="197">
        <v>500</v>
      </c>
      <c r="G32" s="197">
        <v>500</v>
      </c>
    </row>
    <row r="33" spans="1:7" ht="18" customHeight="1" x14ac:dyDescent="0.25">
      <c r="A33" s="195" t="s">
        <v>19</v>
      </c>
      <c r="B33" s="196" t="s">
        <v>29</v>
      </c>
      <c r="C33" s="197">
        <v>0</v>
      </c>
      <c r="D33" s="197">
        <v>0</v>
      </c>
      <c r="E33" s="197">
        <v>500</v>
      </c>
      <c r="F33" s="197">
        <v>500</v>
      </c>
      <c r="G33" s="197">
        <v>500</v>
      </c>
    </row>
    <row r="34" spans="1:7" ht="18" customHeight="1" x14ac:dyDescent="0.25">
      <c r="A34" s="189" t="s">
        <v>53</v>
      </c>
      <c r="B34" s="190" t="s">
        <v>54</v>
      </c>
      <c r="C34" s="191">
        <v>2763.81</v>
      </c>
      <c r="D34" s="191">
        <v>3300</v>
      </c>
      <c r="E34" s="191">
        <v>3408</v>
      </c>
      <c r="F34" s="191">
        <v>3408</v>
      </c>
      <c r="G34" s="191">
        <v>3408</v>
      </c>
    </row>
    <row r="35" spans="1:7" ht="18" customHeight="1" x14ac:dyDescent="0.25">
      <c r="A35" s="192" t="s">
        <v>180</v>
      </c>
      <c r="B35" s="193" t="s">
        <v>181</v>
      </c>
      <c r="C35" s="194">
        <v>0</v>
      </c>
      <c r="D35" s="194">
        <v>0</v>
      </c>
      <c r="E35" s="194">
        <v>392</v>
      </c>
      <c r="F35" s="194">
        <v>392</v>
      </c>
      <c r="G35" s="194">
        <v>392</v>
      </c>
    </row>
    <row r="36" spans="1:7" ht="18" customHeight="1" x14ac:dyDescent="0.25">
      <c r="A36" s="195" t="s">
        <v>25</v>
      </c>
      <c r="B36" s="196" t="s">
        <v>26</v>
      </c>
      <c r="C36" s="197">
        <v>0</v>
      </c>
      <c r="D36" s="197">
        <v>0</v>
      </c>
      <c r="E36" s="197">
        <v>392</v>
      </c>
      <c r="F36" s="197">
        <v>392</v>
      </c>
      <c r="G36" s="197">
        <v>392</v>
      </c>
    </row>
    <row r="37" spans="1:7" ht="18" customHeight="1" x14ac:dyDescent="0.25">
      <c r="A37" s="195" t="s">
        <v>19</v>
      </c>
      <c r="B37" s="196" t="s">
        <v>29</v>
      </c>
      <c r="C37" s="197">
        <v>0</v>
      </c>
      <c r="D37" s="197">
        <v>0</v>
      </c>
      <c r="E37" s="197">
        <v>392</v>
      </c>
      <c r="F37" s="197">
        <v>392</v>
      </c>
      <c r="G37" s="197">
        <v>392</v>
      </c>
    </row>
    <row r="38" spans="1:7" ht="18" customHeight="1" x14ac:dyDescent="0.25">
      <c r="A38" s="192" t="s">
        <v>55</v>
      </c>
      <c r="B38" s="193" t="s">
        <v>56</v>
      </c>
      <c r="C38" s="194">
        <v>2763.81</v>
      </c>
      <c r="D38" s="194">
        <v>3300</v>
      </c>
      <c r="E38" s="194">
        <v>0</v>
      </c>
      <c r="F38" s="194">
        <v>0</v>
      </c>
      <c r="G38" s="194">
        <v>0</v>
      </c>
    </row>
    <row r="39" spans="1:7" ht="18" customHeight="1" x14ac:dyDescent="0.25">
      <c r="A39" s="195" t="s">
        <v>25</v>
      </c>
      <c r="B39" s="196" t="s">
        <v>26</v>
      </c>
      <c r="C39" s="197">
        <v>2763.81</v>
      </c>
      <c r="D39" s="197">
        <v>3300</v>
      </c>
      <c r="E39" s="197">
        <v>0</v>
      </c>
      <c r="F39" s="197">
        <v>0</v>
      </c>
      <c r="G39" s="197">
        <v>0</v>
      </c>
    </row>
    <row r="40" spans="1:7" ht="18" customHeight="1" x14ac:dyDescent="0.25">
      <c r="A40" s="195" t="s">
        <v>19</v>
      </c>
      <c r="B40" s="196" t="s">
        <v>29</v>
      </c>
      <c r="C40" s="197">
        <v>2763.81</v>
      </c>
      <c r="D40" s="197">
        <v>3300</v>
      </c>
      <c r="E40" s="197">
        <v>0</v>
      </c>
      <c r="F40" s="197">
        <v>0</v>
      </c>
      <c r="G40" s="197">
        <v>0</v>
      </c>
    </row>
    <row r="41" spans="1:7" ht="18" customHeight="1" x14ac:dyDescent="0.25">
      <c r="A41" s="192" t="s">
        <v>74</v>
      </c>
      <c r="B41" s="193" t="s">
        <v>182</v>
      </c>
      <c r="C41" s="194">
        <v>0</v>
      </c>
      <c r="D41" s="194">
        <v>0</v>
      </c>
      <c r="E41" s="194">
        <v>3016</v>
      </c>
      <c r="F41" s="194">
        <v>3016</v>
      </c>
      <c r="G41" s="194">
        <v>3016</v>
      </c>
    </row>
    <row r="42" spans="1:7" ht="18" customHeight="1" x14ac:dyDescent="0.25">
      <c r="A42" s="195" t="s">
        <v>25</v>
      </c>
      <c r="B42" s="196" t="s">
        <v>26</v>
      </c>
      <c r="C42" s="197">
        <v>0</v>
      </c>
      <c r="D42" s="197">
        <v>0</v>
      </c>
      <c r="E42" s="197">
        <v>3016</v>
      </c>
      <c r="F42" s="197">
        <v>3016</v>
      </c>
      <c r="G42" s="197">
        <v>3016</v>
      </c>
    </row>
    <row r="43" spans="1:7" ht="18" customHeight="1" x14ac:dyDescent="0.25">
      <c r="A43" s="195" t="s">
        <v>19</v>
      </c>
      <c r="B43" s="196" t="s">
        <v>29</v>
      </c>
      <c r="C43" s="197">
        <v>0</v>
      </c>
      <c r="D43" s="197">
        <v>0</v>
      </c>
      <c r="E43" s="197">
        <v>3016</v>
      </c>
      <c r="F43" s="197">
        <v>3016</v>
      </c>
      <c r="G43" s="197">
        <v>3016</v>
      </c>
    </row>
    <row r="44" spans="1:7" ht="20.25" customHeight="1" x14ac:dyDescent="0.25">
      <c r="A44" s="189" t="s">
        <v>57</v>
      </c>
      <c r="B44" s="190" t="s">
        <v>58</v>
      </c>
      <c r="C44" s="191">
        <v>123135.91</v>
      </c>
      <c r="D44" s="191">
        <v>133358</v>
      </c>
      <c r="E44" s="191">
        <v>136050</v>
      </c>
      <c r="F44" s="191">
        <v>136050</v>
      </c>
      <c r="G44" s="191">
        <v>136050</v>
      </c>
    </row>
    <row r="45" spans="1:7" ht="21" customHeight="1" x14ac:dyDescent="0.25">
      <c r="A45" s="189" t="s">
        <v>59</v>
      </c>
      <c r="B45" s="190" t="s">
        <v>60</v>
      </c>
      <c r="C45" s="191">
        <v>1330</v>
      </c>
      <c r="D45" s="191">
        <v>1500</v>
      </c>
      <c r="E45" s="191">
        <v>2000</v>
      </c>
      <c r="F45" s="191">
        <v>2000</v>
      </c>
      <c r="G45" s="191">
        <v>2000</v>
      </c>
    </row>
    <row r="46" spans="1:7" ht="18" customHeight="1" x14ac:dyDescent="0.25">
      <c r="A46" s="192" t="s">
        <v>183</v>
      </c>
      <c r="B46" s="193" t="s">
        <v>184</v>
      </c>
      <c r="C46" s="194">
        <v>0</v>
      </c>
      <c r="D46" s="194">
        <v>0</v>
      </c>
      <c r="E46" s="194">
        <v>2000</v>
      </c>
      <c r="F46" s="194">
        <v>2000</v>
      </c>
      <c r="G46" s="194">
        <v>2000</v>
      </c>
    </row>
    <row r="47" spans="1:7" ht="18" customHeight="1" x14ac:dyDescent="0.25">
      <c r="A47" s="195" t="s">
        <v>32</v>
      </c>
      <c r="B47" s="196" t="s">
        <v>33</v>
      </c>
      <c r="C47" s="197">
        <v>0</v>
      </c>
      <c r="D47" s="197">
        <v>0</v>
      </c>
      <c r="E47" s="197">
        <v>2000</v>
      </c>
      <c r="F47" s="197">
        <v>2000</v>
      </c>
      <c r="G47" s="197">
        <v>2000</v>
      </c>
    </row>
    <row r="48" spans="1:7" ht="18" customHeight="1" x14ac:dyDescent="0.25">
      <c r="A48" s="195" t="s">
        <v>36</v>
      </c>
      <c r="B48" s="196" t="s">
        <v>37</v>
      </c>
      <c r="C48" s="197">
        <v>0</v>
      </c>
      <c r="D48" s="197">
        <v>0</v>
      </c>
      <c r="E48" s="197">
        <v>2000</v>
      </c>
      <c r="F48" s="197">
        <v>2000</v>
      </c>
      <c r="G48" s="197">
        <v>2000</v>
      </c>
    </row>
    <row r="49" spans="1:7" ht="18" customHeight="1" x14ac:dyDescent="0.25">
      <c r="A49" s="192" t="s">
        <v>61</v>
      </c>
      <c r="B49" s="193" t="s">
        <v>62</v>
      </c>
      <c r="C49" s="194">
        <v>1330</v>
      </c>
      <c r="D49" s="194">
        <v>1500</v>
      </c>
      <c r="E49" s="194">
        <v>0</v>
      </c>
      <c r="F49" s="194">
        <v>0</v>
      </c>
      <c r="G49" s="194">
        <v>0</v>
      </c>
    </row>
    <row r="50" spans="1:7" ht="18" customHeight="1" x14ac:dyDescent="0.25">
      <c r="A50" s="195" t="s">
        <v>32</v>
      </c>
      <c r="B50" s="196" t="s">
        <v>33</v>
      </c>
      <c r="C50" s="197">
        <v>1330</v>
      </c>
      <c r="D50" s="197">
        <v>1500</v>
      </c>
      <c r="E50" s="197">
        <v>0</v>
      </c>
      <c r="F50" s="197">
        <v>0</v>
      </c>
      <c r="G50" s="197">
        <v>0</v>
      </c>
    </row>
    <row r="51" spans="1:7" ht="18" customHeight="1" x14ac:dyDescent="0.25">
      <c r="A51" s="195" t="s">
        <v>36</v>
      </c>
      <c r="B51" s="196" t="s">
        <v>37</v>
      </c>
      <c r="C51" s="197">
        <v>1330</v>
      </c>
      <c r="D51" s="197">
        <v>1500</v>
      </c>
      <c r="E51" s="197">
        <v>0</v>
      </c>
      <c r="F51" s="197">
        <v>0</v>
      </c>
      <c r="G51" s="197">
        <v>0</v>
      </c>
    </row>
    <row r="52" spans="1:7" ht="18" customHeight="1" x14ac:dyDescent="0.25">
      <c r="A52" s="189" t="s">
        <v>63</v>
      </c>
      <c r="B52" s="190" t="s">
        <v>64</v>
      </c>
      <c r="C52" s="191">
        <v>33170</v>
      </c>
      <c r="D52" s="191">
        <v>32108</v>
      </c>
      <c r="E52" s="191">
        <v>29600</v>
      </c>
      <c r="F52" s="191">
        <v>29600</v>
      </c>
      <c r="G52" s="191">
        <v>29600</v>
      </c>
    </row>
    <row r="53" spans="1:7" ht="18" customHeight="1" x14ac:dyDescent="0.25">
      <c r="A53" s="192" t="s">
        <v>183</v>
      </c>
      <c r="B53" s="193" t="s">
        <v>184</v>
      </c>
      <c r="C53" s="194">
        <v>0</v>
      </c>
      <c r="D53" s="194">
        <v>0</v>
      </c>
      <c r="E53" s="194">
        <v>29600</v>
      </c>
      <c r="F53" s="194">
        <v>29600</v>
      </c>
      <c r="G53" s="194">
        <v>29600</v>
      </c>
    </row>
    <row r="54" spans="1:7" ht="18" customHeight="1" x14ac:dyDescent="0.25">
      <c r="A54" s="195" t="s">
        <v>25</v>
      </c>
      <c r="B54" s="196" t="s">
        <v>26</v>
      </c>
      <c r="C54" s="197">
        <v>0</v>
      </c>
      <c r="D54" s="197">
        <v>0</v>
      </c>
      <c r="E54" s="197">
        <v>29600</v>
      </c>
      <c r="F54" s="197">
        <v>29600</v>
      </c>
      <c r="G54" s="197">
        <v>29600</v>
      </c>
    </row>
    <row r="55" spans="1:7" ht="18" customHeight="1" x14ac:dyDescent="0.25">
      <c r="A55" s="195" t="s">
        <v>19</v>
      </c>
      <c r="B55" s="196" t="s">
        <v>29</v>
      </c>
      <c r="C55" s="197">
        <v>0</v>
      </c>
      <c r="D55" s="197">
        <v>0</v>
      </c>
      <c r="E55" s="197">
        <v>29600</v>
      </c>
      <c r="F55" s="197">
        <v>29600</v>
      </c>
      <c r="G55" s="197">
        <v>29600</v>
      </c>
    </row>
    <row r="56" spans="1:7" ht="18" customHeight="1" x14ac:dyDescent="0.25">
      <c r="A56" s="192" t="s">
        <v>61</v>
      </c>
      <c r="B56" s="193" t="s">
        <v>62</v>
      </c>
      <c r="C56" s="194">
        <v>33170</v>
      </c>
      <c r="D56" s="194">
        <v>32108</v>
      </c>
      <c r="E56" s="194">
        <v>0</v>
      </c>
      <c r="F56" s="194">
        <v>0</v>
      </c>
      <c r="G56" s="194">
        <v>0</v>
      </c>
    </row>
    <row r="57" spans="1:7" ht="18" customHeight="1" x14ac:dyDescent="0.25">
      <c r="A57" s="195" t="s">
        <v>25</v>
      </c>
      <c r="B57" s="196" t="s">
        <v>26</v>
      </c>
      <c r="C57" s="197">
        <v>33170</v>
      </c>
      <c r="D57" s="197">
        <v>32108</v>
      </c>
      <c r="E57" s="197">
        <v>0</v>
      </c>
      <c r="F57" s="197">
        <v>0</v>
      </c>
      <c r="G57" s="197">
        <v>0</v>
      </c>
    </row>
    <row r="58" spans="1:7" ht="18" customHeight="1" x14ac:dyDescent="0.25">
      <c r="A58" s="195" t="s">
        <v>19</v>
      </c>
      <c r="B58" s="196" t="s">
        <v>29</v>
      </c>
      <c r="C58" s="197">
        <v>33170</v>
      </c>
      <c r="D58" s="197">
        <v>32108</v>
      </c>
      <c r="E58" s="197">
        <v>0</v>
      </c>
      <c r="F58" s="197">
        <v>0</v>
      </c>
      <c r="G58" s="197">
        <v>0</v>
      </c>
    </row>
    <row r="59" spans="1:7" ht="25.5" customHeight="1" x14ac:dyDescent="0.25">
      <c r="A59" s="189" t="s">
        <v>65</v>
      </c>
      <c r="B59" s="190" t="s">
        <v>66</v>
      </c>
      <c r="C59" s="191">
        <v>88635.91</v>
      </c>
      <c r="D59" s="191">
        <v>99750</v>
      </c>
      <c r="E59" s="191">
        <v>104450</v>
      </c>
      <c r="F59" s="191">
        <v>104450</v>
      </c>
      <c r="G59" s="191">
        <v>104450</v>
      </c>
    </row>
    <row r="60" spans="1:7" ht="18" customHeight="1" x14ac:dyDescent="0.25">
      <c r="A60" s="192" t="s">
        <v>50</v>
      </c>
      <c r="B60" s="193" t="s">
        <v>23</v>
      </c>
      <c r="C60" s="194">
        <v>2100</v>
      </c>
      <c r="D60" s="194">
        <v>2750</v>
      </c>
      <c r="E60" s="194">
        <v>0</v>
      </c>
      <c r="F60" s="194">
        <v>0</v>
      </c>
      <c r="G60" s="194">
        <v>0</v>
      </c>
    </row>
    <row r="61" spans="1:7" ht="18" customHeight="1" x14ac:dyDescent="0.25">
      <c r="A61" s="195" t="s">
        <v>25</v>
      </c>
      <c r="B61" s="196" t="s">
        <v>26</v>
      </c>
      <c r="C61" s="197">
        <v>2100</v>
      </c>
      <c r="D61" s="197">
        <v>2750</v>
      </c>
      <c r="E61" s="197">
        <v>0</v>
      </c>
      <c r="F61" s="197">
        <v>0</v>
      </c>
      <c r="G61" s="197">
        <v>0</v>
      </c>
    </row>
    <row r="62" spans="1:7" ht="18" customHeight="1" x14ac:dyDescent="0.25">
      <c r="A62" s="195" t="s">
        <v>19</v>
      </c>
      <c r="B62" s="196" t="s">
        <v>29</v>
      </c>
      <c r="C62" s="197">
        <v>2100</v>
      </c>
      <c r="D62" s="197">
        <v>2750</v>
      </c>
      <c r="E62" s="197">
        <v>0</v>
      </c>
      <c r="F62" s="197">
        <v>0</v>
      </c>
      <c r="G62" s="197">
        <v>0</v>
      </c>
    </row>
    <row r="63" spans="1:7" ht="18" customHeight="1" x14ac:dyDescent="0.25">
      <c r="A63" s="192" t="s">
        <v>50</v>
      </c>
      <c r="B63" s="193" t="s">
        <v>179</v>
      </c>
      <c r="C63" s="194">
        <v>0</v>
      </c>
      <c r="D63" s="194">
        <v>0</v>
      </c>
      <c r="E63" s="194">
        <v>2750</v>
      </c>
      <c r="F63" s="194">
        <v>2750</v>
      </c>
      <c r="G63" s="194">
        <v>2750</v>
      </c>
    </row>
    <row r="64" spans="1:7" ht="18" customHeight="1" x14ac:dyDescent="0.25">
      <c r="A64" s="195" t="s">
        <v>25</v>
      </c>
      <c r="B64" s="196" t="s">
        <v>26</v>
      </c>
      <c r="C64" s="197">
        <v>0</v>
      </c>
      <c r="D64" s="197">
        <v>0</v>
      </c>
      <c r="E64" s="197">
        <v>2750</v>
      </c>
      <c r="F64" s="197">
        <v>2750</v>
      </c>
      <c r="G64" s="197">
        <v>2750</v>
      </c>
    </row>
    <row r="65" spans="1:7" ht="18" customHeight="1" x14ac:dyDescent="0.25">
      <c r="A65" s="195" t="s">
        <v>19</v>
      </c>
      <c r="B65" s="196" t="s">
        <v>29</v>
      </c>
      <c r="C65" s="197">
        <v>0</v>
      </c>
      <c r="D65" s="197">
        <v>0</v>
      </c>
      <c r="E65" s="197">
        <v>2750</v>
      </c>
      <c r="F65" s="197">
        <v>2750</v>
      </c>
      <c r="G65" s="197">
        <v>2750</v>
      </c>
    </row>
    <row r="66" spans="1:7" ht="18" customHeight="1" x14ac:dyDescent="0.25">
      <c r="A66" s="192" t="s">
        <v>183</v>
      </c>
      <c r="B66" s="193" t="s">
        <v>184</v>
      </c>
      <c r="C66" s="194">
        <v>0</v>
      </c>
      <c r="D66" s="194">
        <v>0</v>
      </c>
      <c r="E66" s="194">
        <v>101700</v>
      </c>
      <c r="F66" s="194">
        <v>101700</v>
      </c>
      <c r="G66" s="194">
        <v>101700</v>
      </c>
    </row>
    <row r="67" spans="1:7" ht="18" customHeight="1" x14ac:dyDescent="0.25">
      <c r="A67" s="195" t="s">
        <v>25</v>
      </c>
      <c r="B67" s="196" t="s">
        <v>26</v>
      </c>
      <c r="C67" s="197">
        <v>0</v>
      </c>
      <c r="D67" s="197">
        <v>0</v>
      </c>
      <c r="E67" s="197">
        <v>101700</v>
      </c>
      <c r="F67" s="197">
        <v>101700</v>
      </c>
      <c r="G67" s="197">
        <v>101700</v>
      </c>
    </row>
    <row r="68" spans="1:7" ht="18" customHeight="1" x14ac:dyDescent="0.25">
      <c r="A68" s="195" t="s">
        <v>19</v>
      </c>
      <c r="B68" s="196" t="s">
        <v>29</v>
      </c>
      <c r="C68" s="197">
        <v>0</v>
      </c>
      <c r="D68" s="197">
        <v>0</v>
      </c>
      <c r="E68" s="197">
        <v>101700</v>
      </c>
      <c r="F68" s="197">
        <v>101700</v>
      </c>
      <c r="G68" s="197">
        <v>101700</v>
      </c>
    </row>
    <row r="69" spans="1:7" ht="18" customHeight="1" x14ac:dyDescent="0.25">
      <c r="A69" s="192" t="s">
        <v>61</v>
      </c>
      <c r="B69" s="193" t="s">
        <v>62</v>
      </c>
      <c r="C69" s="194">
        <v>86535.91</v>
      </c>
      <c r="D69" s="194">
        <v>97000</v>
      </c>
      <c r="E69" s="194">
        <v>0</v>
      </c>
      <c r="F69" s="194">
        <v>0</v>
      </c>
      <c r="G69" s="194">
        <v>0</v>
      </c>
    </row>
    <row r="70" spans="1:7" ht="18" customHeight="1" x14ac:dyDescent="0.25">
      <c r="A70" s="195" t="s">
        <v>25</v>
      </c>
      <c r="B70" s="196" t="s">
        <v>26</v>
      </c>
      <c r="C70" s="197">
        <v>86535.91</v>
      </c>
      <c r="D70" s="197">
        <v>97000</v>
      </c>
      <c r="E70" s="197">
        <v>0</v>
      </c>
      <c r="F70" s="197">
        <v>0</v>
      </c>
      <c r="G70" s="197">
        <v>0</v>
      </c>
    </row>
    <row r="71" spans="1:7" ht="18" customHeight="1" x14ac:dyDescent="0.25">
      <c r="A71" s="195" t="s">
        <v>19</v>
      </c>
      <c r="B71" s="196" t="s">
        <v>29</v>
      </c>
      <c r="C71" s="197">
        <v>86535.91</v>
      </c>
      <c r="D71" s="197">
        <v>97000</v>
      </c>
      <c r="E71" s="197">
        <v>0</v>
      </c>
      <c r="F71" s="197">
        <v>0</v>
      </c>
      <c r="G71" s="197">
        <v>0</v>
      </c>
    </row>
    <row r="72" spans="1:7" ht="23.25" customHeight="1" x14ac:dyDescent="0.25">
      <c r="A72" s="189" t="s">
        <v>67</v>
      </c>
      <c r="B72" s="190" t="s">
        <v>68</v>
      </c>
      <c r="C72" s="191">
        <v>1688275.67</v>
      </c>
      <c r="D72" s="191">
        <v>1981436</v>
      </c>
      <c r="E72" s="191">
        <v>1821988</v>
      </c>
      <c r="F72" s="191">
        <v>1819093</v>
      </c>
      <c r="G72" s="191">
        <v>1819093</v>
      </c>
    </row>
    <row r="73" spans="1:7" ht="18" customHeight="1" x14ac:dyDescent="0.25">
      <c r="A73" s="189" t="s">
        <v>69</v>
      </c>
      <c r="B73" s="190" t="s">
        <v>70</v>
      </c>
      <c r="C73" s="191">
        <v>1688275.67</v>
      </c>
      <c r="D73" s="191">
        <v>1981436</v>
      </c>
      <c r="E73" s="191">
        <v>1821988</v>
      </c>
      <c r="F73" s="191">
        <v>1819093</v>
      </c>
      <c r="G73" s="191">
        <v>1819093</v>
      </c>
    </row>
    <row r="74" spans="1:7" ht="18" customHeight="1" x14ac:dyDescent="0.25">
      <c r="A74" s="192" t="s">
        <v>185</v>
      </c>
      <c r="B74" s="193" t="s">
        <v>186</v>
      </c>
      <c r="C74" s="194">
        <v>0</v>
      </c>
      <c r="D74" s="194">
        <v>0</v>
      </c>
      <c r="E74" s="194">
        <v>3555</v>
      </c>
      <c r="F74" s="194">
        <v>665</v>
      </c>
      <c r="G74" s="194">
        <v>665</v>
      </c>
    </row>
    <row r="75" spans="1:7" ht="18" customHeight="1" x14ac:dyDescent="0.25">
      <c r="A75" s="195" t="s">
        <v>25</v>
      </c>
      <c r="B75" s="196" t="s">
        <v>26</v>
      </c>
      <c r="C75" s="197">
        <v>0</v>
      </c>
      <c r="D75" s="197">
        <v>0</v>
      </c>
      <c r="E75" s="197">
        <v>1915</v>
      </c>
      <c r="F75" s="197">
        <v>665</v>
      </c>
      <c r="G75" s="197">
        <v>665</v>
      </c>
    </row>
    <row r="76" spans="1:7" ht="18" customHeight="1" x14ac:dyDescent="0.25">
      <c r="A76" s="195" t="s">
        <v>19</v>
      </c>
      <c r="B76" s="196" t="s">
        <v>29</v>
      </c>
      <c r="C76" s="197">
        <v>0</v>
      </c>
      <c r="D76" s="197">
        <v>0</v>
      </c>
      <c r="E76" s="197">
        <v>1915</v>
      </c>
      <c r="F76" s="197">
        <v>665</v>
      </c>
      <c r="G76" s="197">
        <v>665</v>
      </c>
    </row>
    <row r="77" spans="1:7" ht="18" customHeight="1" x14ac:dyDescent="0.25">
      <c r="A77" s="195" t="s">
        <v>32</v>
      </c>
      <c r="B77" s="196" t="s">
        <v>33</v>
      </c>
      <c r="C77" s="197">
        <v>0</v>
      </c>
      <c r="D77" s="197">
        <v>0</v>
      </c>
      <c r="E77" s="197">
        <v>1640</v>
      </c>
      <c r="F77" s="197">
        <v>0</v>
      </c>
      <c r="G77" s="197">
        <v>0</v>
      </c>
    </row>
    <row r="78" spans="1:7" ht="18" customHeight="1" x14ac:dyDescent="0.25">
      <c r="A78" s="195" t="s">
        <v>36</v>
      </c>
      <c r="B78" s="196" t="s">
        <v>37</v>
      </c>
      <c r="C78" s="197">
        <v>0</v>
      </c>
      <c r="D78" s="197">
        <v>0</v>
      </c>
      <c r="E78" s="197">
        <v>1640</v>
      </c>
      <c r="F78" s="197">
        <v>0</v>
      </c>
      <c r="G78" s="197">
        <v>0</v>
      </c>
    </row>
    <row r="79" spans="1:7" ht="18" customHeight="1" x14ac:dyDescent="0.25">
      <c r="A79" s="192" t="s">
        <v>71</v>
      </c>
      <c r="B79" s="193" t="s">
        <v>20</v>
      </c>
      <c r="C79" s="194">
        <v>2154.42</v>
      </c>
      <c r="D79" s="194">
        <v>3655</v>
      </c>
      <c r="E79" s="194">
        <v>0</v>
      </c>
      <c r="F79" s="194">
        <v>0</v>
      </c>
      <c r="G79" s="194">
        <v>0</v>
      </c>
    </row>
    <row r="80" spans="1:7" ht="18" customHeight="1" x14ac:dyDescent="0.25">
      <c r="A80" s="195" t="s">
        <v>25</v>
      </c>
      <c r="B80" s="196" t="s">
        <v>26</v>
      </c>
      <c r="C80" s="197">
        <v>1770.95</v>
      </c>
      <c r="D80" s="197">
        <v>1965</v>
      </c>
      <c r="E80" s="197">
        <v>0</v>
      </c>
      <c r="F80" s="197">
        <v>0</v>
      </c>
      <c r="G80" s="197">
        <v>0</v>
      </c>
    </row>
    <row r="81" spans="1:7" ht="18" customHeight="1" x14ac:dyDescent="0.25">
      <c r="A81" s="195" t="s">
        <v>19</v>
      </c>
      <c r="B81" s="196" t="s">
        <v>29</v>
      </c>
      <c r="C81" s="197">
        <v>1770.95</v>
      </c>
      <c r="D81" s="197">
        <v>1965</v>
      </c>
      <c r="E81" s="197">
        <v>0</v>
      </c>
      <c r="F81" s="197">
        <v>0</v>
      </c>
      <c r="G81" s="197">
        <v>0</v>
      </c>
    </row>
    <row r="82" spans="1:7" ht="18" customHeight="1" x14ac:dyDescent="0.25">
      <c r="A82" s="195" t="s">
        <v>32</v>
      </c>
      <c r="B82" s="196" t="s">
        <v>33</v>
      </c>
      <c r="C82" s="197">
        <v>383.47</v>
      </c>
      <c r="D82" s="197">
        <v>1690</v>
      </c>
      <c r="E82" s="197">
        <v>0</v>
      </c>
      <c r="F82" s="197">
        <v>0</v>
      </c>
      <c r="G82" s="197">
        <v>0</v>
      </c>
    </row>
    <row r="83" spans="1:7" ht="18" customHeight="1" x14ac:dyDescent="0.25">
      <c r="A83" s="195" t="s">
        <v>34</v>
      </c>
      <c r="B83" s="196" t="s">
        <v>35</v>
      </c>
      <c r="C83" s="197">
        <v>0</v>
      </c>
      <c r="D83" s="197">
        <v>50</v>
      </c>
      <c r="E83" s="197">
        <v>0</v>
      </c>
      <c r="F83" s="197">
        <v>0</v>
      </c>
      <c r="G83" s="197">
        <v>0</v>
      </c>
    </row>
    <row r="84" spans="1:7" ht="18" customHeight="1" x14ac:dyDescent="0.25">
      <c r="A84" s="195" t="s">
        <v>36</v>
      </c>
      <c r="B84" s="196" t="s">
        <v>37</v>
      </c>
      <c r="C84" s="197">
        <v>383.47</v>
      </c>
      <c r="D84" s="197">
        <v>1640</v>
      </c>
      <c r="E84" s="197">
        <v>0</v>
      </c>
      <c r="F84" s="197">
        <v>0</v>
      </c>
      <c r="G84" s="197">
        <v>0</v>
      </c>
    </row>
    <row r="85" spans="1:7" ht="18" customHeight="1" x14ac:dyDescent="0.25">
      <c r="A85" s="192" t="s">
        <v>183</v>
      </c>
      <c r="B85" s="193" t="s">
        <v>184</v>
      </c>
      <c r="C85" s="194">
        <v>0</v>
      </c>
      <c r="D85" s="194">
        <v>0</v>
      </c>
      <c r="E85" s="194">
        <v>208</v>
      </c>
      <c r="F85" s="194">
        <v>208</v>
      </c>
      <c r="G85" s="194">
        <v>208</v>
      </c>
    </row>
    <row r="86" spans="1:7" ht="18" customHeight="1" x14ac:dyDescent="0.25">
      <c r="A86" s="195" t="s">
        <v>25</v>
      </c>
      <c r="B86" s="196" t="s">
        <v>26</v>
      </c>
      <c r="C86" s="197">
        <v>0</v>
      </c>
      <c r="D86" s="197">
        <v>0</v>
      </c>
      <c r="E86" s="197">
        <v>208</v>
      </c>
      <c r="F86" s="197">
        <v>208</v>
      </c>
      <c r="G86" s="197">
        <v>208</v>
      </c>
    </row>
    <row r="87" spans="1:7" ht="18" customHeight="1" x14ac:dyDescent="0.25">
      <c r="A87" s="195" t="s">
        <v>27</v>
      </c>
      <c r="B87" s="196" t="s">
        <v>28</v>
      </c>
      <c r="C87" s="197">
        <v>0</v>
      </c>
      <c r="D87" s="197">
        <v>0</v>
      </c>
      <c r="E87" s="197">
        <v>48</v>
      </c>
      <c r="F87" s="197">
        <v>48</v>
      </c>
      <c r="G87" s="197">
        <v>48</v>
      </c>
    </row>
    <row r="88" spans="1:7" ht="18" customHeight="1" x14ac:dyDescent="0.25">
      <c r="A88" s="195" t="s">
        <v>19</v>
      </c>
      <c r="B88" s="196" t="s">
        <v>29</v>
      </c>
      <c r="C88" s="197">
        <v>0</v>
      </c>
      <c r="D88" s="197">
        <v>0</v>
      </c>
      <c r="E88" s="197">
        <v>160</v>
      </c>
      <c r="F88" s="197">
        <v>160</v>
      </c>
      <c r="G88" s="197">
        <v>160</v>
      </c>
    </row>
    <row r="89" spans="1:7" ht="18" customHeight="1" x14ac:dyDescent="0.25">
      <c r="A89" s="192" t="s">
        <v>72</v>
      </c>
      <c r="B89" s="193" t="s">
        <v>73</v>
      </c>
      <c r="C89" s="194">
        <v>64.510000000000005</v>
      </c>
      <c r="D89" s="194">
        <v>308</v>
      </c>
      <c r="E89" s="194">
        <v>0</v>
      </c>
      <c r="F89" s="194">
        <v>0</v>
      </c>
      <c r="G89" s="194">
        <v>0</v>
      </c>
    </row>
    <row r="90" spans="1:7" ht="18" customHeight="1" x14ac:dyDescent="0.25">
      <c r="A90" s="195" t="s">
        <v>25</v>
      </c>
      <c r="B90" s="196" t="s">
        <v>26</v>
      </c>
      <c r="C90" s="197">
        <v>64.510000000000005</v>
      </c>
      <c r="D90" s="197">
        <v>308</v>
      </c>
      <c r="E90" s="197">
        <v>0</v>
      </c>
      <c r="F90" s="197">
        <v>0</v>
      </c>
      <c r="G90" s="197">
        <v>0</v>
      </c>
    </row>
    <row r="91" spans="1:7" ht="18" customHeight="1" x14ac:dyDescent="0.25">
      <c r="A91" s="195" t="s">
        <v>27</v>
      </c>
      <c r="B91" s="196" t="s">
        <v>28</v>
      </c>
      <c r="C91" s="197">
        <v>35.840000000000003</v>
      </c>
      <c r="D91" s="197">
        <v>48</v>
      </c>
      <c r="E91" s="197">
        <v>0</v>
      </c>
      <c r="F91" s="197">
        <v>0</v>
      </c>
      <c r="G91" s="197">
        <v>0</v>
      </c>
    </row>
    <row r="92" spans="1:7" ht="18" customHeight="1" x14ac:dyDescent="0.25">
      <c r="A92" s="195" t="s">
        <v>19</v>
      </c>
      <c r="B92" s="196" t="s">
        <v>29</v>
      </c>
      <c r="C92" s="197">
        <v>28.67</v>
      </c>
      <c r="D92" s="197">
        <v>260</v>
      </c>
      <c r="E92" s="197">
        <v>0</v>
      </c>
      <c r="F92" s="197">
        <v>0</v>
      </c>
      <c r="G92" s="197">
        <v>0</v>
      </c>
    </row>
    <row r="93" spans="1:7" ht="18" customHeight="1" x14ac:dyDescent="0.25">
      <c r="A93" s="192" t="s">
        <v>180</v>
      </c>
      <c r="B93" s="193" t="s">
        <v>181</v>
      </c>
      <c r="C93" s="194">
        <v>0</v>
      </c>
      <c r="D93" s="194">
        <v>0</v>
      </c>
      <c r="E93" s="194">
        <v>1784425</v>
      </c>
      <c r="F93" s="194">
        <v>1784420</v>
      </c>
      <c r="G93" s="194">
        <v>1784420</v>
      </c>
    </row>
    <row r="94" spans="1:7" ht="18" customHeight="1" x14ac:dyDescent="0.25">
      <c r="A94" s="195" t="s">
        <v>25</v>
      </c>
      <c r="B94" s="196" t="s">
        <v>26</v>
      </c>
      <c r="C94" s="197">
        <v>0</v>
      </c>
      <c r="D94" s="197">
        <v>0</v>
      </c>
      <c r="E94" s="197">
        <v>1779825</v>
      </c>
      <c r="F94" s="197">
        <v>1779820</v>
      </c>
      <c r="G94" s="197">
        <v>1779820</v>
      </c>
    </row>
    <row r="95" spans="1:7" ht="18" customHeight="1" x14ac:dyDescent="0.25">
      <c r="A95" s="195" t="s">
        <v>27</v>
      </c>
      <c r="B95" s="196" t="s">
        <v>28</v>
      </c>
      <c r="C95" s="197">
        <v>0</v>
      </c>
      <c r="D95" s="197">
        <v>0</v>
      </c>
      <c r="E95" s="197">
        <v>1757930</v>
      </c>
      <c r="F95" s="197">
        <v>1757930</v>
      </c>
      <c r="G95" s="197">
        <v>1757930</v>
      </c>
    </row>
    <row r="96" spans="1:7" ht="18" customHeight="1" x14ac:dyDescent="0.25">
      <c r="A96" s="195" t="s">
        <v>19</v>
      </c>
      <c r="B96" s="196" t="s">
        <v>29</v>
      </c>
      <c r="C96" s="197">
        <v>0</v>
      </c>
      <c r="D96" s="197">
        <v>0</v>
      </c>
      <c r="E96" s="197">
        <v>20530</v>
      </c>
      <c r="F96" s="197">
        <v>20530</v>
      </c>
      <c r="G96" s="197">
        <v>20530</v>
      </c>
    </row>
    <row r="97" spans="1:7" ht="18" customHeight="1" x14ac:dyDescent="0.25">
      <c r="A97" s="195" t="s">
        <v>30</v>
      </c>
      <c r="B97" s="196" t="s">
        <v>31</v>
      </c>
      <c r="C97" s="197">
        <v>0</v>
      </c>
      <c r="D97" s="197">
        <v>0</v>
      </c>
      <c r="E97" s="197">
        <v>5</v>
      </c>
      <c r="F97" s="197">
        <v>0</v>
      </c>
      <c r="G97" s="197">
        <v>0</v>
      </c>
    </row>
    <row r="98" spans="1:7" ht="18" customHeight="1" x14ac:dyDescent="0.25">
      <c r="A98" s="195" t="s">
        <v>144</v>
      </c>
      <c r="B98" s="196" t="s">
        <v>162</v>
      </c>
      <c r="C98" s="197">
        <v>0</v>
      </c>
      <c r="D98" s="197">
        <v>0</v>
      </c>
      <c r="E98" s="197">
        <v>1360</v>
      </c>
      <c r="F98" s="197">
        <v>1360</v>
      </c>
      <c r="G98" s="197">
        <v>1360</v>
      </c>
    </row>
    <row r="99" spans="1:7" ht="18" customHeight="1" x14ac:dyDescent="0.25">
      <c r="A99" s="195" t="s">
        <v>32</v>
      </c>
      <c r="B99" s="196" t="s">
        <v>33</v>
      </c>
      <c r="C99" s="197">
        <v>0</v>
      </c>
      <c r="D99" s="197">
        <v>0</v>
      </c>
      <c r="E99" s="197">
        <v>4600</v>
      </c>
      <c r="F99" s="197">
        <v>4600</v>
      </c>
      <c r="G99" s="197">
        <v>4600</v>
      </c>
    </row>
    <row r="100" spans="1:7" ht="18" customHeight="1" x14ac:dyDescent="0.25">
      <c r="A100" s="195" t="s">
        <v>36</v>
      </c>
      <c r="B100" s="196" t="s">
        <v>37</v>
      </c>
      <c r="C100" s="197">
        <v>0</v>
      </c>
      <c r="D100" s="197">
        <v>0</v>
      </c>
      <c r="E100" s="197">
        <v>4600</v>
      </c>
      <c r="F100" s="197">
        <v>4600</v>
      </c>
      <c r="G100" s="197">
        <v>4600</v>
      </c>
    </row>
    <row r="101" spans="1:7" ht="18" customHeight="1" x14ac:dyDescent="0.25">
      <c r="A101" s="192" t="s">
        <v>187</v>
      </c>
      <c r="B101" s="193" t="s">
        <v>188</v>
      </c>
      <c r="C101" s="194">
        <v>0</v>
      </c>
      <c r="D101" s="194">
        <v>0</v>
      </c>
      <c r="E101" s="194">
        <v>24700</v>
      </c>
      <c r="F101" s="194">
        <v>24700</v>
      </c>
      <c r="G101" s="194">
        <v>24700</v>
      </c>
    </row>
    <row r="102" spans="1:7" ht="18" customHeight="1" x14ac:dyDescent="0.25">
      <c r="A102" s="192" t="s">
        <v>189</v>
      </c>
      <c r="B102" s="193" t="s">
        <v>188</v>
      </c>
      <c r="C102" s="194">
        <v>0</v>
      </c>
      <c r="D102" s="194">
        <v>0</v>
      </c>
      <c r="E102" s="194">
        <v>24700</v>
      </c>
      <c r="F102" s="194">
        <v>24700</v>
      </c>
      <c r="G102" s="194">
        <v>24700</v>
      </c>
    </row>
    <row r="103" spans="1:7" ht="18" customHeight="1" x14ac:dyDescent="0.25">
      <c r="A103" s="195" t="s">
        <v>25</v>
      </c>
      <c r="B103" s="196" t="s">
        <v>26</v>
      </c>
      <c r="C103" s="197">
        <v>0</v>
      </c>
      <c r="D103" s="197">
        <v>0</v>
      </c>
      <c r="E103" s="197">
        <v>24700</v>
      </c>
      <c r="F103" s="197">
        <v>24700</v>
      </c>
      <c r="G103" s="197">
        <v>24700</v>
      </c>
    </row>
    <row r="104" spans="1:7" ht="18" customHeight="1" x14ac:dyDescent="0.25">
      <c r="A104" s="195" t="s">
        <v>19</v>
      </c>
      <c r="B104" s="196" t="s">
        <v>29</v>
      </c>
      <c r="C104" s="197">
        <v>0</v>
      </c>
      <c r="D104" s="197">
        <v>0</v>
      </c>
      <c r="E104" s="197">
        <v>24700</v>
      </c>
      <c r="F104" s="197">
        <v>24700</v>
      </c>
      <c r="G104" s="197">
        <v>24700</v>
      </c>
    </row>
    <row r="105" spans="1:7" ht="18" customHeight="1" x14ac:dyDescent="0.25">
      <c r="A105" s="192" t="s">
        <v>74</v>
      </c>
      <c r="B105" s="193" t="s">
        <v>15</v>
      </c>
      <c r="C105" s="194">
        <v>1678176.54</v>
      </c>
      <c r="D105" s="194">
        <v>1967993</v>
      </c>
      <c r="E105" s="194">
        <v>0</v>
      </c>
      <c r="F105" s="194">
        <v>0</v>
      </c>
      <c r="G105" s="194">
        <v>0</v>
      </c>
    </row>
    <row r="106" spans="1:7" ht="18" customHeight="1" x14ac:dyDescent="0.25">
      <c r="A106" s="195" t="s">
        <v>25</v>
      </c>
      <c r="B106" s="196" t="s">
        <v>26</v>
      </c>
      <c r="C106" s="197">
        <v>1675535.93</v>
      </c>
      <c r="D106" s="197">
        <v>1965358</v>
      </c>
      <c r="E106" s="197">
        <v>0</v>
      </c>
      <c r="F106" s="197">
        <v>0</v>
      </c>
      <c r="G106" s="197">
        <v>0</v>
      </c>
    </row>
    <row r="107" spans="1:7" ht="18" customHeight="1" x14ac:dyDescent="0.25">
      <c r="A107" s="195" t="s">
        <v>27</v>
      </c>
      <c r="B107" s="196" t="s">
        <v>28</v>
      </c>
      <c r="C107" s="197">
        <v>1628980.91</v>
      </c>
      <c r="D107" s="197">
        <v>1873329</v>
      </c>
      <c r="E107" s="197">
        <v>0</v>
      </c>
      <c r="F107" s="197">
        <v>0</v>
      </c>
      <c r="G107" s="197">
        <v>0</v>
      </c>
    </row>
    <row r="108" spans="1:7" ht="18" customHeight="1" x14ac:dyDescent="0.25">
      <c r="A108" s="195" t="s">
        <v>19</v>
      </c>
      <c r="B108" s="196" t="s">
        <v>29</v>
      </c>
      <c r="C108" s="197">
        <v>44966.52</v>
      </c>
      <c r="D108" s="197">
        <v>90664</v>
      </c>
      <c r="E108" s="197">
        <v>0</v>
      </c>
      <c r="F108" s="197">
        <v>0</v>
      </c>
      <c r="G108" s="197">
        <v>0</v>
      </c>
    </row>
    <row r="109" spans="1:7" ht="18" customHeight="1" x14ac:dyDescent="0.25">
      <c r="A109" s="195" t="s">
        <v>30</v>
      </c>
      <c r="B109" s="196" t="s">
        <v>31</v>
      </c>
      <c r="C109" s="197">
        <v>0</v>
      </c>
      <c r="D109" s="197">
        <v>5</v>
      </c>
      <c r="E109" s="197">
        <v>0</v>
      </c>
      <c r="F109" s="197">
        <v>0</v>
      </c>
      <c r="G109" s="197">
        <v>0</v>
      </c>
    </row>
    <row r="110" spans="1:7" ht="18" customHeight="1" x14ac:dyDescent="0.25">
      <c r="A110" s="195" t="s">
        <v>144</v>
      </c>
      <c r="B110" s="196" t="s">
        <v>162</v>
      </c>
      <c r="C110" s="197">
        <v>1588.5</v>
      </c>
      <c r="D110" s="197">
        <v>1360</v>
      </c>
      <c r="E110" s="197">
        <v>0</v>
      </c>
      <c r="F110" s="197">
        <v>0</v>
      </c>
      <c r="G110" s="197">
        <v>0</v>
      </c>
    </row>
    <row r="111" spans="1:7" ht="18" customHeight="1" x14ac:dyDescent="0.25">
      <c r="A111" s="195" t="s">
        <v>32</v>
      </c>
      <c r="B111" s="196" t="s">
        <v>33</v>
      </c>
      <c r="C111" s="197">
        <v>2640.61</v>
      </c>
      <c r="D111" s="197">
        <v>2635</v>
      </c>
      <c r="E111" s="197">
        <v>0</v>
      </c>
      <c r="F111" s="197">
        <v>0</v>
      </c>
      <c r="G111" s="197">
        <v>0</v>
      </c>
    </row>
    <row r="112" spans="1:7" ht="18" customHeight="1" x14ac:dyDescent="0.25">
      <c r="A112" s="195" t="s">
        <v>36</v>
      </c>
      <c r="B112" s="196" t="s">
        <v>37</v>
      </c>
      <c r="C112" s="197">
        <v>2640.61</v>
      </c>
      <c r="D112" s="197">
        <v>2635</v>
      </c>
      <c r="E112" s="197">
        <v>0</v>
      </c>
      <c r="F112" s="197">
        <v>0</v>
      </c>
      <c r="G112" s="197">
        <v>0</v>
      </c>
    </row>
    <row r="113" spans="1:7" ht="18" customHeight="1" x14ac:dyDescent="0.25">
      <c r="A113" s="192" t="s">
        <v>190</v>
      </c>
      <c r="B113" s="193" t="s">
        <v>191</v>
      </c>
      <c r="C113" s="194">
        <v>0</v>
      </c>
      <c r="D113" s="194">
        <v>0</v>
      </c>
      <c r="E113" s="194">
        <v>9100</v>
      </c>
      <c r="F113" s="194">
        <v>9100</v>
      </c>
      <c r="G113" s="194">
        <v>9100</v>
      </c>
    </row>
    <row r="114" spans="1:7" ht="18" customHeight="1" x14ac:dyDescent="0.25">
      <c r="A114" s="195" t="s">
        <v>25</v>
      </c>
      <c r="B114" s="196" t="s">
        <v>26</v>
      </c>
      <c r="C114" s="197">
        <v>0</v>
      </c>
      <c r="D114" s="197">
        <v>0</v>
      </c>
      <c r="E114" s="197">
        <v>9000</v>
      </c>
      <c r="F114" s="197">
        <v>9000</v>
      </c>
      <c r="G114" s="197">
        <v>9000</v>
      </c>
    </row>
    <row r="115" spans="1:7" ht="18" customHeight="1" x14ac:dyDescent="0.25">
      <c r="A115" s="195" t="s">
        <v>19</v>
      </c>
      <c r="B115" s="196" t="s">
        <v>29</v>
      </c>
      <c r="C115" s="197">
        <v>0</v>
      </c>
      <c r="D115" s="197">
        <v>0</v>
      </c>
      <c r="E115" s="197">
        <v>9000</v>
      </c>
      <c r="F115" s="197">
        <v>9000</v>
      </c>
      <c r="G115" s="197">
        <v>9000</v>
      </c>
    </row>
    <row r="116" spans="1:7" ht="18" customHeight="1" x14ac:dyDescent="0.25">
      <c r="A116" s="195" t="s">
        <v>32</v>
      </c>
      <c r="B116" s="196" t="s">
        <v>33</v>
      </c>
      <c r="C116" s="197">
        <v>0</v>
      </c>
      <c r="D116" s="197">
        <v>0</v>
      </c>
      <c r="E116" s="197">
        <v>100</v>
      </c>
      <c r="F116" s="197">
        <v>100</v>
      </c>
      <c r="G116" s="197">
        <v>100</v>
      </c>
    </row>
    <row r="117" spans="1:7" ht="18" customHeight="1" x14ac:dyDescent="0.25">
      <c r="A117" s="195" t="s">
        <v>36</v>
      </c>
      <c r="B117" s="196" t="s">
        <v>37</v>
      </c>
      <c r="C117" s="197">
        <v>0</v>
      </c>
      <c r="D117" s="197">
        <v>0</v>
      </c>
      <c r="E117" s="197">
        <v>100</v>
      </c>
      <c r="F117" s="197">
        <v>100</v>
      </c>
      <c r="G117" s="197">
        <v>100</v>
      </c>
    </row>
    <row r="118" spans="1:7" ht="18" customHeight="1" x14ac:dyDescent="0.25">
      <c r="A118" s="192" t="s">
        <v>75</v>
      </c>
      <c r="B118" s="193" t="s">
        <v>76</v>
      </c>
      <c r="C118" s="194">
        <v>7880.2</v>
      </c>
      <c r="D118" s="194">
        <v>9480</v>
      </c>
      <c r="E118" s="194">
        <v>0</v>
      </c>
      <c r="F118" s="194">
        <v>0</v>
      </c>
      <c r="G118" s="194">
        <v>0</v>
      </c>
    </row>
    <row r="119" spans="1:7" ht="18" customHeight="1" x14ac:dyDescent="0.25">
      <c r="A119" s="195" t="s">
        <v>25</v>
      </c>
      <c r="B119" s="196" t="s">
        <v>26</v>
      </c>
      <c r="C119" s="197">
        <v>7380</v>
      </c>
      <c r="D119" s="197">
        <v>9330</v>
      </c>
      <c r="E119" s="197">
        <v>0</v>
      </c>
      <c r="F119" s="197">
        <v>0</v>
      </c>
      <c r="G119" s="197">
        <v>0</v>
      </c>
    </row>
    <row r="120" spans="1:7" ht="18" customHeight="1" x14ac:dyDescent="0.25">
      <c r="A120" s="195" t="s">
        <v>19</v>
      </c>
      <c r="B120" s="196" t="s">
        <v>29</v>
      </c>
      <c r="C120" s="197">
        <v>7380</v>
      </c>
      <c r="D120" s="197">
        <v>9330</v>
      </c>
      <c r="E120" s="197">
        <v>0</v>
      </c>
      <c r="F120" s="197">
        <v>0</v>
      </c>
      <c r="G120" s="197">
        <v>0</v>
      </c>
    </row>
    <row r="121" spans="1:7" ht="18" customHeight="1" x14ac:dyDescent="0.25">
      <c r="A121" s="195" t="s">
        <v>32</v>
      </c>
      <c r="B121" s="196" t="s">
        <v>33</v>
      </c>
      <c r="C121" s="197">
        <v>500.2</v>
      </c>
      <c r="D121" s="197">
        <v>150</v>
      </c>
      <c r="E121" s="197">
        <v>0</v>
      </c>
      <c r="F121" s="197">
        <v>0</v>
      </c>
      <c r="G121" s="197">
        <v>0</v>
      </c>
    </row>
    <row r="122" spans="1:7" ht="18" customHeight="1" x14ac:dyDescent="0.25">
      <c r="A122" s="195" t="s">
        <v>36</v>
      </c>
      <c r="B122" s="196" t="s">
        <v>37</v>
      </c>
      <c r="C122" s="197">
        <v>500.2</v>
      </c>
      <c r="D122" s="197">
        <v>150</v>
      </c>
      <c r="E122" s="197">
        <v>0</v>
      </c>
      <c r="F122" s="197">
        <v>0</v>
      </c>
      <c r="G122" s="197">
        <v>0</v>
      </c>
    </row>
  </sheetData>
  <mergeCells count="2">
    <mergeCell ref="A1:G1"/>
    <mergeCell ref="A3:G3"/>
  </mergeCells>
  <pageMargins left="0.70866141732283472" right="0.31496062992125984" top="0.74803149606299213" bottom="0.74803149606299213" header="0.31496062992125984" footer="0.31496062992125984"/>
  <pageSetup paperSize="9" scale="80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F414"/>
  <sheetViews>
    <sheetView topLeftCell="A8" workbookViewId="0">
      <selection activeCell="P19" sqref="P19"/>
    </sheetView>
  </sheetViews>
  <sheetFormatPr defaultColWidth="7" defaultRowHeight="11.25" x14ac:dyDescent="0.25"/>
  <cols>
    <col min="1" max="2" width="7" style="13"/>
    <col min="3" max="3" width="45.7109375" style="13" customWidth="1"/>
    <col min="4" max="6" width="10.5703125" style="13" customWidth="1"/>
    <col min="7" max="239" width="7" style="13"/>
    <col min="240" max="244" width="11.28515625" style="13" customWidth="1"/>
    <col min="245" max="247" width="2.85546875" style="13" customWidth="1"/>
    <col min="248" max="248" width="13.85546875" style="13" customWidth="1"/>
    <col min="249" max="250" width="6" style="13" customWidth="1"/>
    <col min="251" max="251" width="11.28515625" style="13" customWidth="1"/>
    <col min="252" max="253" width="4.5703125" style="13" customWidth="1"/>
    <col min="254" max="254" width="11.28515625" style="13" customWidth="1"/>
    <col min="255" max="256" width="5" style="13" customWidth="1"/>
    <col min="257" max="258" width="7" style="13"/>
    <col min="259" max="259" width="45.7109375" style="13" customWidth="1"/>
    <col min="260" max="262" width="10.5703125" style="13" customWidth="1"/>
    <col min="263" max="495" width="7" style="13"/>
    <col min="496" max="500" width="11.28515625" style="13" customWidth="1"/>
    <col min="501" max="503" width="2.85546875" style="13" customWidth="1"/>
    <col min="504" max="504" width="13.85546875" style="13" customWidth="1"/>
    <col min="505" max="506" width="6" style="13" customWidth="1"/>
    <col min="507" max="507" width="11.28515625" style="13" customWidth="1"/>
    <col min="508" max="509" width="4.5703125" style="13" customWidth="1"/>
    <col min="510" max="510" width="11.28515625" style="13" customWidth="1"/>
    <col min="511" max="512" width="5" style="13" customWidth="1"/>
    <col min="513" max="514" width="7" style="13"/>
    <col min="515" max="515" width="45.7109375" style="13" customWidth="1"/>
    <col min="516" max="518" width="10.5703125" style="13" customWidth="1"/>
    <col min="519" max="751" width="7" style="13"/>
    <col min="752" max="756" width="11.28515625" style="13" customWidth="1"/>
    <col min="757" max="759" width="2.85546875" style="13" customWidth="1"/>
    <col min="760" max="760" width="13.85546875" style="13" customWidth="1"/>
    <col min="761" max="762" width="6" style="13" customWidth="1"/>
    <col min="763" max="763" width="11.28515625" style="13" customWidth="1"/>
    <col min="764" max="765" width="4.5703125" style="13" customWidth="1"/>
    <col min="766" max="766" width="11.28515625" style="13" customWidth="1"/>
    <col min="767" max="768" width="5" style="13" customWidth="1"/>
    <col min="769" max="770" width="7" style="13"/>
    <col min="771" max="771" width="45.7109375" style="13" customWidth="1"/>
    <col min="772" max="774" width="10.5703125" style="13" customWidth="1"/>
    <col min="775" max="1007" width="7" style="13"/>
    <col min="1008" max="1012" width="11.28515625" style="13" customWidth="1"/>
    <col min="1013" max="1015" width="2.85546875" style="13" customWidth="1"/>
    <col min="1016" max="1016" width="13.85546875" style="13" customWidth="1"/>
    <col min="1017" max="1018" width="6" style="13" customWidth="1"/>
    <col min="1019" max="1019" width="11.28515625" style="13" customWidth="1"/>
    <col min="1020" max="1021" width="4.5703125" style="13" customWidth="1"/>
    <col min="1022" max="1022" width="11.28515625" style="13" customWidth="1"/>
    <col min="1023" max="1024" width="5" style="13" customWidth="1"/>
    <col min="1025" max="1026" width="7" style="13"/>
    <col min="1027" max="1027" width="45.7109375" style="13" customWidth="1"/>
    <col min="1028" max="1030" width="10.5703125" style="13" customWidth="1"/>
    <col min="1031" max="1263" width="7" style="13"/>
    <col min="1264" max="1268" width="11.28515625" style="13" customWidth="1"/>
    <col min="1269" max="1271" width="2.85546875" style="13" customWidth="1"/>
    <col min="1272" max="1272" width="13.85546875" style="13" customWidth="1"/>
    <col min="1273" max="1274" width="6" style="13" customWidth="1"/>
    <col min="1275" max="1275" width="11.28515625" style="13" customWidth="1"/>
    <col min="1276" max="1277" width="4.5703125" style="13" customWidth="1"/>
    <col min="1278" max="1278" width="11.28515625" style="13" customWidth="1"/>
    <col min="1279" max="1280" width="5" style="13" customWidth="1"/>
    <col min="1281" max="1282" width="7" style="13"/>
    <col min="1283" max="1283" width="45.7109375" style="13" customWidth="1"/>
    <col min="1284" max="1286" width="10.5703125" style="13" customWidth="1"/>
    <col min="1287" max="1519" width="7" style="13"/>
    <col min="1520" max="1524" width="11.28515625" style="13" customWidth="1"/>
    <col min="1525" max="1527" width="2.85546875" style="13" customWidth="1"/>
    <col min="1528" max="1528" width="13.85546875" style="13" customWidth="1"/>
    <col min="1529" max="1530" width="6" style="13" customWidth="1"/>
    <col min="1531" max="1531" width="11.28515625" style="13" customWidth="1"/>
    <col min="1532" max="1533" width="4.5703125" style="13" customWidth="1"/>
    <col min="1534" max="1534" width="11.28515625" style="13" customWidth="1"/>
    <col min="1535" max="1536" width="5" style="13" customWidth="1"/>
    <col min="1537" max="1538" width="7" style="13"/>
    <col min="1539" max="1539" width="45.7109375" style="13" customWidth="1"/>
    <col min="1540" max="1542" width="10.5703125" style="13" customWidth="1"/>
    <col min="1543" max="1775" width="7" style="13"/>
    <col min="1776" max="1780" width="11.28515625" style="13" customWidth="1"/>
    <col min="1781" max="1783" width="2.85546875" style="13" customWidth="1"/>
    <col min="1784" max="1784" width="13.85546875" style="13" customWidth="1"/>
    <col min="1785" max="1786" width="6" style="13" customWidth="1"/>
    <col min="1787" max="1787" width="11.28515625" style="13" customWidth="1"/>
    <col min="1788" max="1789" width="4.5703125" style="13" customWidth="1"/>
    <col min="1790" max="1790" width="11.28515625" style="13" customWidth="1"/>
    <col min="1791" max="1792" width="5" style="13" customWidth="1"/>
    <col min="1793" max="1794" width="7" style="13"/>
    <col min="1795" max="1795" width="45.7109375" style="13" customWidth="1"/>
    <col min="1796" max="1798" width="10.5703125" style="13" customWidth="1"/>
    <col min="1799" max="2031" width="7" style="13"/>
    <col min="2032" max="2036" width="11.28515625" style="13" customWidth="1"/>
    <col min="2037" max="2039" width="2.85546875" style="13" customWidth="1"/>
    <col min="2040" max="2040" width="13.85546875" style="13" customWidth="1"/>
    <col min="2041" max="2042" width="6" style="13" customWidth="1"/>
    <col min="2043" max="2043" width="11.28515625" style="13" customWidth="1"/>
    <col min="2044" max="2045" width="4.5703125" style="13" customWidth="1"/>
    <col min="2046" max="2046" width="11.28515625" style="13" customWidth="1"/>
    <col min="2047" max="2048" width="5" style="13" customWidth="1"/>
    <col min="2049" max="2050" width="7" style="13"/>
    <col min="2051" max="2051" width="45.7109375" style="13" customWidth="1"/>
    <col min="2052" max="2054" width="10.5703125" style="13" customWidth="1"/>
    <col min="2055" max="2287" width="7" style="13"/>
    <col min="2288" max="2292" width="11.28515625" style="13" customWidth="1"/>
    <col min="2293" max="2295" width="2.85546875" style="13" customWidth="1"/>
    <col min="2296" max="2296" width="13.85546875" style="13" customWidth="1"/>
    <col min="2297" max="2298" width="6" style="13" customWidth="1"/>
    <col min="2299" max="2299" width="11.28515625" style="13" customWidth="1"/>
    <col min="2300" max="2301" width="4.5703125" style="13" customWidth="1"/>
    <col min="2302" max="2302" width="11.28515625" style="13" customWidth="1"/>
    <col min="2303" max="2304" width="5" style="13" customWidth="1"/>
    <col min="2305" max="2306" width="7" style="13"/>
    <col min="2307" max="2307" width="45.7109375" style="13" customWidth="1"/>
    <col min="2308" max="2310" width="10.5703125" style="13" customWidth="1"/>
    <col min="2311" max="2543" width="7" style="13"/>
    <col min="2544" max="2548" width="11.28515625" style="13" customWidth="1"/>
    <col min="2549" max="2551" width="2.85546875" style="13" customWidth="1"/>
    <col min="2552" max="2552" width="13.85546875" style="13" customWidth="1"/>
    <col min="2553" max="2554" width="6" style="13" customWidth="1"/>
    <col min="2555" max="2555" width="11.28515625" style="13" customWidth="1"/>
    <col min="2556" max="2557" width="4.5703125" style="13" customWidth="1"/>
    <col min="2558" max="2558" width="11.28515625" style="13" customWidth="1"/>
    <col min="2559" max="2560" width="5" style="13" customWidth="1"/>
    <col min="2561" max="2562" width="7" style="13"/>
    <col min="2563" max="2563" width="45.7109375" style="13" customWidth="1"/>
    <col min="2564" max="2566" width="10.5703125" style="13" customWidth="1"/>
    <col min="2567" max="2799" width="7" style="13"/>
    <col min="2800" max="2804" width="11.28515625" style="13" customWidth="1"/>
    <col min="2805" max="2807" width="2.85546875" style="13" customWidth="1"/>
    <col min="2808" max="2808" width="13.85546875" style="13" customWidth="1"/>
    <col min="2809" max="2810" width="6" style="13" customWidth="1"/>
    <col min="2811" max="2811" width="11.28515625" style="13" customWidth="1"/>
    <col min="2812" max="2813" width="4.5703125" style="13" customWidth="1"/>
    <col min="2814" max="2814" width="11.28515625" style="13" customWidth="1"/>
    <col min="2815" max="2816" width="5" style="13" customWidth="1"/>
    <col min="2817" max="2818" width="7" style="13"/>
    <col min="2819" max="2819" width="45.7109375" style="13" customWidth="1"/>
    <col min="2820" max="2822" width="10.5703125" style="13" customWidth="1"/>
    <col min="2823" max="3055" width="7" style="13"/>
    <col min="3056" max="3060" width="11.28515625" style="13" customWidth="1"/>
    <col min="3061" max="3063" width="2.85546875" style="13" customWidth="1"/>
    <col min="3064" max="3064" width="13.85546875" style="13" customWidth="1"/>
    <col min="3065" max="3066" width="6" style="13" customWidth="1"/>
    <col min="3067" max="3067" width="11.28515625" style="13" customWidth="1"/>
    <col min="3068" max="3069" width="4.5703125" style="13" customWidth="1"/>
    <col min="3070" max="3070" width="11.28515625" style="13" customWidth="1"/>
    <col min="3071" max="3072" width="5" style="13" customWidth="1"/>
    <col min="3073" max="3074" width="7" style="13"/>
    <col min="3075" max="3075" width="45.7109375" style="13" customWidth="1"/>
    <col min="3076" max="3078" width="10.5703125" style="13" customWidth="1"/>
    <col min="3079" max="3311" width="7" style="13"/>
    <col min="3312" max="3316" width="11.28515625" style="13" customWidth="1"/>
    <col min="3317" max="3319" width="2.85546875" style="13" customWidth="1"/>
    <col min="3320" max="3320" width="13.85546875" style="13" customWidth="1"/>
    <col min="3321" max="3322" width="6" style="13" customWidth="1"/>
    <col min="3323" max="3323" width="11.28515625" style="13" customWidth="1"/>
    <col min="3324" max="3325" width="4.5703125" style="13" customWidth="1"/>
    <col min="3326" max="3326" width="11.28515625" style="13" customWidth="1"/>
    <col min="3327" max="3328" width="5" style="13" customWidth="1"/>
    <col min="3329" max="3330" width="7" style="13"/>
    <col min="3331" max="3331" width="45.7109375" style="13" customWidth="1"/>
    <col min="3332" max="3334" width="10.5703125" style="13" customWidth="1"/>
    <col min="3335" max="3567" width="7" style="13"/>
    <col min="3568" max="3572" width="11.28515625" style="13" customWidth="1"/>
    <col min="3573" max="3575" width="2.85546875" style="13" customWidth="1"/>
    <col min="3576" max="3576" width="13.85546875" style="13" customWidth="1"/>
    <col min="3577" max="3578" width="6" style="13" customWidth="1"/>
    <col min="3579" max="3579" width="11.28515625" style="13" customWidth="1"/>
    <col min="3580" max="3581" width="4.5703125" style="13" customWidth="1"/>
    <col min="3582" max="3582" width="11.28515625" style="13" customWidth="1"/>
    <col min="3583" max="3584" width="5" style="13" customWidth="1"/>
    <col min="3585" max="3586" width="7" style="13"/>
    <col min="3587" max="3587" width="45.7109375" style="13" customWidth="1"/>
    <col min="3588" max="3590" width="10.5703125" style="13" customWidth="1"/>
    <col min="3591" max="3823" width="7" style="13"/>
    <col min="3824" max="3828" width="11.28515625" style="13" customWidth="1"/>
    <col min="3829" max="3831" width="2.85546875" style="13" customWidth="1"/>
    <col min="3832" max="3832" width="13.85546875" style="13" customWidth="1"/>
    <col min="3833" max="3834" width="6" style="13" customWidth="1"/>
    <col min="3835" max="3835" width="11.28515625" style="13" customWidth="1"/>
    <col min="3836" max="3837" width="4.5703125" style="13" customWidth="1"/>
    <col min="3838" max="3838" width="11.28515625" style="13" customWidth="1"/>
    <col min="3839" max="3840" width="5" style="13" customWidth="1"/>
    <col min="3841" max="3842" width="7" style="13"/>
    <col min="3843" max="3843" width="45.7109375" style="13" customWidth="1"/>
    <col min="3844" max="3846" width="10.5703125" style="13" customWidth="1"/>
    <col min="3847" max="4079" width="7" style="13"/>
    <col min="4080" max="4084" width="11.28515625" style="13" customWidth="1"/>
    <col min="4085" max="4087" width="2.85546875" style="13" customWidth="1"/>
    <col min="4088" max="4088" width="13.85546875" style="13" customWidth="1"/>
    <col min="4089" max="4090" width="6" style="13" customWidth="1"/>
    <col min="4091" max="4091" width="11.28515625" style="13" customWidth="1"/>
    <col min="4092" max="4093" width="4.5703125" style="13" customWidth="1"/>
    <col min="4094" max="4094" width="11.28515625" style="13" customWidth="1"/>
    <col min="4095" max="4096" width="5" style="13" customWidth="1"/>
    <col min="4097" max="4098" width="7" style="13"/>
    <col min="4099" max="4099" width="45.7109375" style="13" customWidth="1"/>
    <col min="4100" max="4102" width="10.5703125" style="13" customWidth="1"/>
    <col min="4103" max="4335" width="7" style="13"/>
    <col min="4336" max="4340" width="11.28515625" style="13" customWidth="1"/>
    <col min="4341" max="4343" width="2.85546875" style="13" customWidth="1"/>
    <col min="4344" max="4344" width="13.85546875" style="13" customWidth="1"/>
    <col min="4345" max="4346" width="6" style="13" customWidth="1"/>
    <col min="4347" max="4347" width="11.28515625" style="13" customWidth="1"/>
    <col min="4348" max="4349" width="4.5703125" style="13" customWidth="1"/>
    <col min="4350" max="4350" width="11.28515625" style="13" customWidth="1"/>
    <col min="4351" max="4352" width="5" style="13" customWidth="1"/>
    <col min="4353" max="4354" width="7" style="13"/>
    <col min="4355" max="4355" width="45.7109375" style="13" customWidth="1"/>
    <col min="4356" max="4358" width="10.5703125" style="13" customWidth="1"/>
    <col min="4359" max="4591" width="7" style="13"/>
    <col min="4592" max="4596" width="11.28515625" style="13" customWidth="1"/>
    <col min="4597" max="4599" width="2.85546875" style="13" customWidth="1"/>
    <col min="4600" max="4600" width="13.85546875" style="13" customWidth="1"/>
    <col min="4601" max="4602" width="6" style="13" customWidth="1"/>
    <col min="4603" max="4603" width="11.28515625" style="13" customWidth="1"/>
    <col min="4604" max="4605" width="4.5703125" style="13" customWidth="1"/>
    <col min="4606" max="4606" width="11.28515625" style="13" customWidth="1"/>
    <col min="4607" max="4608" width="5" style="13" customWidth="1"/>
    <col min="4609" max="4610" width="7" style="13"/>
    <col min="4611" max="4611" width="45.7109375" style="13" customWidth="1"/>
    <col min="4612" max="4614" width="10.5703125" style="13" customWidth="1"/>
    <col min="4615" max="4847" width="7" style="13"/>
    <col min="4848" max="4852" width="11.28515625" style="13" customWidth="1"/>
    <col min="4853" max="4855" width="2.85546875" style="13" customWidth="1"/>
    <col min="4856" max="4856" width="13.85546875" style="13" customWidth="1"/>
    <col min="4857" max="4858" width="6" style="13" customWidth="1"/>
    <col min="4859" max="4859" width="11.28515625" style="13" customWidth="1"/>
    <col min="4860" max="4861" width="4.5703125" style="13" customWidth="1"/>
    <col min="4862" max="4862" width="11.28515625" style="13" customWidth="1"/>
    <col min="4863" max="4864" width="5" style="13" customWidth="1"/>
    <col min="4865" max="4866" width="7" style="13"/>
    <col min="4867" max="4867" width="45.7109375" style="13" customWidth="1"/>
    <col min="4868" max="4870" width="10.5703125" style="13" customWidth="1"/>
    <col min="4871" max="5103" width="7" style="13"/>
    <col min="5104" max="5108" width="11.28515625" style="13" customWidth="1"/>
    <col min="5109" max="5111" width="2.85546875" style="13" customWidth="1"/>
    <col min="5112" max="5112" width="13.85546875" style="13" customWidth="1"/>
    <col min="5113" max="5114" width="6" style="13" customWidth="1"/>
    <col min="5115" max="5115" width="11.28515625" style="13" customWidth="1"/>
    <col min="5116" max="5117" width="4.5703125" style="13" customWidth="1"/>
    <col min="5118" max="5118" width="11.28515625" style="13" customWidth="1"/>
    <col min="5119" max="5120" width="5" style="13" customWidth="1"/>
    <col min="5121" max="5122" width="7" style="13"/>
    <col min="5123" max="5123" width="45.7109375" style="13" customWidth="1"/>
    <col min="5124" max="5126" width="10.5703125" style="13" customWidth="1"/>
    <col min="5127" max="5359" width="7" style="13"/>
    <col min="5360" max="5364" width="11.28515625" style="13" customWidth="1"/>
    <col min="5365" max="5367" width="2.85546875" style="13" customWidth="1"/>
    <col min="5368" max="5368" width="13.85546875" style="13" customWidth="1"/>
    <col min="5369" max="5370" width="6" style="13" customWidth="1"/>
    <col min="5371" max="5371" width="11.28515625" style="13" customWidth="1"/>
    <col min="5372" max="5373" width="4.5703125" style="13" customWidth="1"/>
    <col min="5374" max="5374" width="11.28515625" style="13" customWidth="1"/>
    <col min="5375" max="5376" width="5" style="13" customWidth="1"/>
    <col min="5377" max="5378" width="7" style="13"/>
    <col min="5379" max="5379" width="45.7109375" style="13" customWidth="1"/>
    <col min="5380" max="5382" width="10.5703125" style="13" customWidth="1"/>
    <col min="5383" max="5615" width="7" style="13"/>
    <col min="5616" max="5620" width="11.28515625" style="13" customWidth="1"/>
    <col min="5621" max="5623" width="2.85546875" style="13" customWidth="1"/>
    <col min="5624" max="5624" width="13.85546875" style="13" customWidth="1"/>
    <col min="5625" max="5626" width="6" style="13" customWidth="1"/>
    <col min="5627" max="5627" width="11.28515625" style="13" customWidth="1"/>
    <col min="5628" max="5629" width="4.5703125" style="13" customWidth="1"/>
    <col min="5630" max="5630" width="11.28515625" style="13" customWidth="1"/>
    <col min="5631" max="5632" width="5" style="13" customWidth="1"/>
    <col min="5633" max="5634" width="7" style="13"/>
    <col min="5635" max="5635" width="45.7109375" style="13" customWidth="1"/>
    <col min="5636" max="5638" width="10.5703125" style="13" customWidth="1"/>
    <col min="5639" max="5871" width="7" style="13"/>
    <col min="5872" max="5876" width="11.28515625" style="13" customWidth="1"/>
    <col min="5877" max="5879" width="2.85546875" style="13" customWidth="1"/>
    <col min="5880" max="5880" width="13.85546875" style="13" customWidth="1"/>
    <col min="5881" max="5882" width="6" style="13" customWidth="1"/>
    <col min="5883" max="5883" width="11.28515625" style="13" customWidth="1"/>
    <col min="5884" max="5885" width="4.5703125" style="13" customWidth="1"/>
    <col min="5886" max="5886" width="11.28515625" style="13" customWidth="1"/>
    <col min="5887" max="5888" width="5" style="13" customWidth="1"/>
    <col min="5889" max="5890" width="7" style="13"/>
    <col min="5891" max="5891" width="45.7109375" style="13" customWidth="1"/>
    <col min="5892" max="5894" width="10.5703125" style="13" customWidth="1"/>
    <col min="5895" max="6127" width="7" style="13"/>
    <col min="6128" max="6132" width="11.28515625" style="13" customWidth="1"/>
    <col min="6133" max="6135" width="2.85546875" style="13" customWidth="1"/>
    <col min="6136" max="6136" width="13.85546875" style="13" customWidth="1"/>
    <col min="6137" max="6138" width="6" style="13" customWidth="1"/>
    <col min="6139" max="6139" width="11.28515625" style="13" customWidth="1"/>
    <col min="6140" max="6141" width="4.5703125" style="13" customWidth="1"/>
    <col min="6142" max="6142" width="11.28515625" style="13" customWidth="1"/>
    <col min="6143" max="6144" width="5" style="13" customWidth="1"/>
    <col min="6145" max="6146" width="7" style="13"/>
    <col min="6147" max="6147" width="45.7109375" style="13" customWidth="1"/>
    <col min="6148" max="6150" width="10.5703125" style="13" customWidth="1"/>
    <col min="6151" max="6383" width="7" style="13"/>
    <col min="6384" max="6388" width="11.28515625" style="13" customWidth="1"/>
    <col min="6389" max="6391" width="2.85546875" style="13" customWidth="1"/>
    <col min="6392" max="6392" width="13.85546875" style="13" customWidth="1"/>
    <col min="6393" max="6394" width="6" style="13" customWidth="1"/>
    <col min="6395" max="6395" width="11.28515625" style="13" customWidth="1"/>
    <col min="6396" max="6397" width="4.5703125" style="13" customWidth="1"/>
    <col min="6398" max="6398" width="11.28515625" style="13" customWidth="1"/>
    <col min="6399" max="6400" width="5" style="13" customWidth="1"/>
    <col min="6401" max="6402" width="7" style="13"/>
    <col min="6403" max="6403" width="45.7109375" style="13" customWidth="1"/>
    <col min="6404" max="6406" width="10.5703125" style="13" customWidth="1"/>
    <col min="6407" max="6639" width="7" style="13"/>
    <col min="6640" max="6644" width="11.28515625" style="13" customWidth="1"/>
    <col min="6645" max="6647" width="2.85546875" style="13" customWidth="1"/>
    <col min="6648" max="6648" width="13.85546875" style="13" customWidth="1"/>
    <col min="6649" max="6650" width="6" style="13" customWidth="1"/>
    <col min="6651" max="6651" width="11.28515625" style="13" customWidth="1"/>
    <col min="6652" max="6653" width="4.5703125" style="13" customWidth="1"/>
    <col min="6654" max="6654" width="11.28515625" style="13" customWidth="1"/>
    <col min="6655" max="6656" width="5" style="13" customWidth="1"/>
    <col min="6657" max="6658" width="7" style="13"/>
    <col min="6659" max="6659" width="45.7109375" style="13" customWidth="1"/>
    <col min="6660" max="6662" width="10.5703125" style="13" customWidth="1"/>
    <col min="6663" max="6895" width="7" style="13"/>
    <col min="6896" max="6900" width="11.28515625" style="13" customWidth="1"/>
    <col min="6901" max="6903" width="2.85546875" style="13" customWidth="1"/>
    <col min="6904" max="6904" width="13.85546875" style="13" customWidth="1"/>
    <col min="6905" max="6906" width="6" style="13" customWidth="1"/>
    <col min="6907" max="6907" width="11.28515625" style="13" customWidth="1"/>
    <col min="6908" max="6909" width="4.5703125" style="13" customWidth="1"/>
    <col min="6910" max="6910" width="11.28515625" style="13" customWidth="1"/>
    <col min="6911" max="6912" width="5" style="13" customWidth="1"/>
    <col min="6913" max="6914" width="7" style="13"/>
    <col min="6915" max="6915" width="45.7109375" style="13" customWidth="1"/>
    <col min="6916" max="6918" width="10.5703125" style="13" customWidth="1"/>
    <col min="6919" max="7151" width="7" style="13"/>
    <col min="7152" max="7156" width="11.28515625" style="13" customWidth="1"/>
    <col min="7157" max="7159" width="2.85546875" style="13" customWidth="1"/>
    <col min="7160" max="7160" width="13.85546875" style="13" customWidth="1"/>
    <col min="7161" max="7162" width="6" style="13" customWidth="1"/>
    <col min="7163" max="7163" width="11.28515625" style="13" customWidth="1"/>
    <col min="7164" max="7165" width="4.5703125" style="13" customWidth="1"/>
    <col min="7166" max="7166" width="11.28515625" style="13" customWidth="1"/>
    <col min="7167" max="7168" width="5" style="13" customWidth="1"/>
    <col min="7169" max="7170" width="7" style="13"/>
    <col min="7171" max="7171" width="45.7109375" style="13" customWidth="1"/>
    <col min="7172" max="7174" width="10.5703125" style="13" customWidth="1"/>
    <col min="7175" max="7407" width="7" style="13"/>
    <col min="7408" max="7412" width="11.28515625" style="13" customWidth="1"/>
    <col min="7413" max="7415" width="2.85546875" style="13" customWidth="1"/>
    <col min="7416" max="7416" width="13.85546875" style="13" customWidth="1"/>
    <col min="7417" max="7418" width="6" style="13" customWidth="1"/>
    <col min="7419" max="7419" width="11.28515625" style="13" customWidth="1"/>
    <col min="7420" max="7421" width="4.5703125" style="13" customWidth="1"/>
    <col min="7422" max="7422" width="11.28515625" style="13" customWidth="1"/>
    <col min="7423" max="7424" width="5" style="13" customWidth="1"/>
    <col min="7425" max="7426" width="7" style="13"/>
    <col min="7427" max="7427" width="45.7109375" style="13" customWidth="1"/>
    <col min="7428" max="7430" width="10.5703125" style="13" customWidth="1"/>
    <col min="7431" max="7663" width="7" style="13"/>
    <col min="7664" max="7668" width="11.28515625" style="13" customWidth="1"/>
    <col min="7669" max="7671" width="2.85546875" style="13" customWidth="1"/>
    <col min="7672" max="7672" width="13.85546875" style="13" customWidth="1"/>
    <col min="7673" max="7674" width="6" style="13" customWidth="1"/>
    <col min="7675" max="7675" width="11.28515625" style="13" customWidth="1"/>
    <col min="7676" max="7677" width="4.5703125" style="13" customWidth="1"/>
    <col min="7678" max="7678" width="11.28515625" style="13" customWidth="1"/>
    <col min="7679" max="7680" width="5" style="13" customWidth="1"/>
    <col min="7681" max="7682" width="7" style="13"/>
    <col min="7683" max="7683" width="45.7109375" style="13" customWidth="1"/>
    <col min="7684" max="7686" width="10.5703125" style="13" customWidth="1"/>
    <col min="7687" max="7919" width="7" style="13"/>
    <col min="7920" max="7924" width="11.28515625" style="13" customWidth="1"/>
    <col min="7925" max="7927" width="2.85546875" style="13" customWidth="1"/>
    <col min="7928" max="7928" width="13.85546875" style="13" customWidth="1"/>
    <col min="7929" max="7930" width="6" style="13" customWidth="1"/>
    <col min="7931" max="7931" width="11.28515625" style="13" customWidth="1"/>
    <col min="7932" max="7933" width="4.5703125" style="13" customWidth="1"/>
    <col min="7934" max="7934" width="11.28515625" style="13" customWidth="1"/>
    <col min="7935" max="7936" width="5" style="13" customWidth="1"/>
    <col min="7937" max="7938" width="7" style="13"/>
    <col min="7939" max="7939" width="45.7109375" style="13" customWidth="1"/>
    <col min="7940" max="7942" width="10.5703125" style="13" customWidth="1"/>
    <col min="7943" max="8175" width="7" style="13"/>
    <col min="8176" max="8180" width="11.28515625" style="13" customWidth="1"/>
    <col min="8181" max="8183" width="2.85546875" style="13" customWidth="1"/>
    <col min="8184" max="8184" width="13.85546875" style="13" customWidth="1"/>
    <col min="8185" max="8186" width="6" style="13" customWidth="1"/>
    <col min="8187" max="8187" width="11.28515625" style="13" customWidth="1"/>
    <col min="8188" max="8189" width="4.5703125" style="13" customWidth="1"/>
    <col min="8190" max="8190" width="11.28515625" style="13" customWidth="1"/>
    <col min="8191" max="8192" width="5" style="13" customWidth="1"/>
    <col min="8193" max="8194" width="7" style="13"/>
    <col min="8195" max="8195" width="45.7109375" style="13" customWidth="1"/>
    <col min="8196" max="8198" width="10.5703125" style="13" customWidth="1"/>
    <col min="8199" max="8431" width="7" style="13"/>
    <col min="8432" max="8436" width="11.28515625" style="13" customWidth="1"/>
    <col min="8437" max="8439" width="2.85546875" style="13" customWidth="1"/>
    <col min="8440" max="8440" width="13.85546875" style="13" customWidth="1"/>
    <col min="8441" max="8442" width="6" style="13" customWidth="1"/>
    <col min="8443" max="8443" width="11.28515625" style="13" customWidth="1"/>
    <col min="8444" max="8445" width="4.5703125" style="13" customWidth="1"/>
    <col min="8446" max="8446" width="11.28515625" style="13" customWidth="1"/>
    <col min="8447" max="8448" width="5" style="13" customWidth="1"/>
    <col min="8449" max="8450" width="7" style="13"/>
    <col min="8451" max="8451" width="45.7109375" style="13" customWidth="1"/>
    <col min="8452" max="8454" width="10.5703125" style="13" customWidth="1"/>
    <col min="8455" max="8687" width="7" style="13"/>
    <col min="8688" max="8692" width="11.28515625" style="13" customWidth="1"/>
    <col min="8693" max="8695" width="2.85546875" style="13" customWidth="1"/>
    <col min="8696" max="8696" width="13.85546875" style="13" customWidth="1"/>
    <col min="8697" max="8698" width="6" style="13" customWidth="1"/>
    <col min="8699" max="8699" width="11.28515625" style="13" customWidth="1"/>
    <col min="8700" max="8701" width="4.5703125" style="13" customWidth="1"/>
    <col min="8702" max="8702" width="11.28515625" style="13" customWidth="1"/>
    <col min="8703" max="8704" width="5" style="13" customWidth="1"/>
    <col min="8705" max="8706" width="7" style="13"/>
    <col min="8707" max="8707" width="45.7109375" style="13" customWidth="1"/>
    <col min="8708" max="8710" width="10.5703125" style="13" customWidth="1"/>
    <col min="8711" max="8943" width="7" style="13"/>
    <col min="8944" max="8948" width="11.28515625" style="13" customWidth="1"/>
    <col min="8949" max="8951" width="2.85546875" style="13" customWidth="1"/>
    <col min="8952" max="8952" width="13.85546875" style="13" customWidth="1"/>
    <col min="8953" max="8954" width="6" style="13" customWidth="1"/>
    <col min="8955" max="8955" width="11.28515625" style="13" customWidth="1"/>
    <col min="8956" max="8957" width="4.5703125" style="13" customWidth="1"/>
    <col min="8958" max="8958" width="11.28515625" style="13" customWidth="1"/>
    <col min="8959" max="8960" width="5" style="13" customWidth="1"/>
    <col min="8961" max="8962" width="7" style="13"/>
    <col min="8963" max="8963" width="45.7109375" style="13" customWidth="1"/>
    <col min="8964" max="8966" width="10.5703125" style="13" customWidth="1"/>
    <col min="8967" max="9199" width="7" style="13"/>
    <col min="9200" max="9204" width="11.28515625" style="13" customWidth="1"/>
    <col min="9205" max="9207" width="2.85546875" style="13" customWidth="1"/>
    <col min="9208" max="9208" width="13.85546875" style="13" customWidth="1"/>
    <col min="9209" max="9210" width="6" style="13" customWidth="1"/>
    <col min="9211" max="9211" width="11.28515625" style="13" customWidth="1"/>
    <col min="9212" max="9213" width="4.5703125" style="13" customWidth="1"/>
    <col min="9214" max="9214" width="11.28515625" style="13" customWidth="1"/>
    <col min="9215" max="9216" width="5" style="13" customWidth="1"/>
    <col min="9217" max="9218" width="7" style="13"/>
    <col min="9219" max="9219" width="45.7109375" style="13" customWidth="1"/>
    <col min="9220" max="9222" width="10.5703125" style="13" customWidth="1"/>
    <col min="9223" max="9455" width="7" style="13"/>
    <col min="9456" max="9460" width="11.28515625" style="13" customWidth="1"/>
    <col min="9461" max="9463" width="2.85546875" style="13" customWidth="1"/>
    <col min="9464" max="9464" width="13.85546875" style="13" customWidth="1"/>
    <col min="9465" max="9466" width="6" style="13" customWidth="1"/>
    <col min="9467" max="9467" width="11.28515625" style="13" customWidth="1"/>
    <col min="9468" max="9469" width="4.5703125" style="13" customWidth="1"/>
    <col min="9470" max="9470" width="11.28515625" style="13" customWidth="1"/>
    <col min="9471" max="9472" width="5" style="13" customWidth="1"/>
    <col min="9473" max="9474" width="7" style="13"/>
    <col min="9475" max="9475" width="45.7109375" style="13" customWidth="1"/>
    <col min="9476" max="9478" width="10.5703125" style="13" customWidth="1"/>
    <col min="9479" max="9711" width="7" style="13"/>
    <col min="9712" max="9716" width="11.28515625" style="13" customWidth="1"/>
    <col min="9717" max="9719" width="2.85546875" style="13" customWidth="1"/>
    <col min="9720" max="9720" width="13.85546875" style="13" customWidth="1"/>
    <col min="9721" max="9722" width="6" style="13" customWidth="1"/>
    <col min="9723" max="9723" width="11.28515625" style="13" customWidth="1"/>
    <col min="9724" max="9725" width="4.5703125" style="13" customWidth="1"/>
    <col min="9726" max="9726" width="11.28515625" style="13" customWidth="1"/>
    <col min="9727" max="9728" width="5" style="13" customWidth="1"/>
    <col min="9729" max="9730" width="7" style="13"/>
    <col min="9731" max="9731" width="45.7109375" style="13" customWidth="1"/>
    <col min="9732" max="9734" width="10.5703125" style="13" customWidth="1"/>
    <col min="9735" max="9967" width="7" style="13"/>
    <col min="9968" max="9972" width="11.28515625" style="13" customWidth="1"/>
    <col min="9973" max="9975" width="2.85546875" style="13" customWidth="1"/>
    <col min="9976" max="9976" width="13.85546875" style="13" customWidth="1"/>
    <col min="9977" max="9978" width="6" style="13" customWidth="1"/>
    <col min="9979" max="9979" width="11.28515625" style="13" customWidth="1"/>
    <col min="9980" max="9981" width="4.5703125" style="13" customWidth="1"/>
    <col min="9982" max="9982" width="11.28515625" style="13" customWidth="1"/>
    <col min="9983" max="9984" width="5" style="13" customWidth="1"/>
    <col min="9985" max="9986" width="7" style="13"/>
    <col min="9987" max="9987" width="45.7109375" style="13" customWidth="1"/>
    <col min="9988" max="9990" width="10.5703125" style="13" customWidth="1"/>
    <col min="9991" max="10223" width="7" style="13"/>
    <col min="10224" max="10228" width="11.28515625" style="13" customWidth="1"/>
    <col min="10229" max="10231" width="2.85546875" style="13" customWidth="1"/>
    <col min="10232" max="10232" width="13.85546875" style="13" customWidth="1"/>
    <col min="10233" max="10234" width="6" style="13" customWidth="1"/>
    <col min="10235" max="10235" width="11.28515625" style="13" customWidth="1"/>
    <col min="10236" max="10237" width="4.5703125" style="13" customWidth="1"/>
    <col min="10238" max="10238" width="11.28515625" style="13" customWidth="1"/>
    <col min="10239" max="10240" width="5" style="13" customWidth="1"/>
    <col min="10241" max="10242" width="7" style="13"/>
    <col min="10243" max="10243" width="45.7109375" style="13" customWidth="1"/>
    <col min="10244" max="10246" width="10.5703125" style="13" customWidth="1"/>
    <col min="10247" max="10479" width="7" style="13"/>
    <col min="10480" max="10484" width="11.28515625" style="13" customWidth="1"/>
    <col min="10485" max="10487" width="2.85546875" style="13" customWidth="1"/>
    <col min="10488" max="10488" width="13.85546875" style="13" customWidth="1"/>
    <col min="10489" max="10490" width="6" style="13" customWidth="1"/>
    <col min="10491" max="10491" width="11.28515625" style="13" customWidth="1"/>
    <col min="10492" max="10493" width="4.5703125" style="13" customWidth="1"/>
    <col min="10494" max="10494" width="11.28515625" style="13" customWidth="1"/>
    <col min="10495" max="10496" width="5" style="13" customWidth="1"/>
    <col min="10497" max="10498" width="7" style="13"/>
    <col min="10499" max="10499" width="45.7109375" style="13" customWidth="1"/>
    <col min="10500" max="10502" width="10.5703125" style="13" customWidth="1"/>
    <col min="10503" max="10735" width="7" style="13"/>
    <col min="10736" max="10740" width="11.28515625" style="13" customWidth="1"/>
    <col min="10741" max="10743" width="2.85546875" style="13" customWidth="1"/>
    <col min="10744" max="10744" width="13.85546875" style="13" customWidth="1"/>
    <col min="10745" max="10746" width="6" style="13" customWidth="1"/>
    <col min="10747" max="10747" width="11.28515625" style="13" customWidth="1"/>
    <col min="10748" max="10749" width="4.5703125" style="13" customWidth="1"/>
    <col min="10750" max="10750" width="11.28515625" style="13" customWidth="1"/>
    <col min="10751" max="10752" width="5" style="13" customWidth="1"/>
    <col min="10753" max="10754" width="7" style="13"/>
    <col min="10755" max="10755" width="45.7109375" style="13" customWidth="1"/>
    <col min="10756" max="10758" width="10.5703125" style="13" customWidth="1"/>
    <col min="10759" max="10991" width="7" style="13"/>
    <col min="10992" max="10996" width="11.28515625" style="13" customWidth="1"/>
    <col min="10997" max="10999" width="2.85546875" style="13" customWidth="1"/>
    <col min="11000" max="11000" width="13.85546875" style="13" customWidth="1"/>
    <col min="11001" max="11002" width="6" style="13" customWidth="1"/>
    <col min="11003" max="11003" width="11.28515625" style="13" customWidth="1"/>
    <col min="11004" max="11005" width="4.5703125" style="13" customWidth="1"/>
    <col min="11006" max="11006" width="11.28515625" style="13" customWidth="1"/>
    <col min="11007" max="11008" width="5" style="13" customWidth="1"/>
    <col min="11009" max="11010" width="7" style="13"/>
    <col min="11011" max="11011" width="45.7109375" style="13" customWidth="1"/>
    <col min="11012" max="11014" width="10.5703125" style="13" customWidth="1"/>
    <col min="11015" max="11247" width="7" style="13"/>
    <col min="11248" max="11252" width="11.28515625" style="13" customWidth="1"/>
    <col min="11253" max="11255" width="2.85546875" style="13" customWidth="1"/>
    <col min="11256" max="11256" width="13.85546875" style="13" customWidth="1"/>
    <col min="11257" max="11258" width="6" style="13" customWidth="1"/>
    <col min="11259" max="11259" width="11.28515625" style="13" customWidth="1"/>
    <col min="11260" max="11261" width="4.5703125" style="13" customWidth="1"/>
    <col min="11262" max="11262" width="11.28515625" style="13" customWidth="1"/>
    <col min="11263" max="11264" width="5" style="13" customWidth="1"/>
    <col min="11265" max="11266" width="7" style="13"/>
    <col min="11267" max="11267" width="45.7109375" style="13" customWidth="1"/>
    <col min="11268" max="11270" width="10.5703125" style="13" customWidth="1"/>
    <col min="11271" max="11503" width="7" style="13"/>
    <col min="11504" max="11508" width="11.28515625" style="13" customWidth="1"/>
    <col min="11509" max="11511" width="2.85546875" style="13" customWidth="1"/>
    <col min="11512" max="11512" width="13.85546875" style="13" customWidth="1"/>
    <col min="11513" max="11514" width="6" style="13" customWidth="1"/>
    <col min="11515" max="11515" width="11.28515625" style="13" customWidth="1"/>
    <col min="11516" max="11517" width="4.5703125" style="13" customWidth="1"/>
    <col min="11518" max="11518" width="11.28515625" style="13" customWidth="1"/>
    <col min="11519" max="11520" width="5" style="13" customWidth="1"/>
    <col min="11521" max="11522" width="7" style="13"/>
    <col min="11523" max="11523" width="45.7109375" style="13" customWidth="1"/>
    <col min="11524" max="11526" width="10.5703125" style="13" customWidth="1"/>
    <col min="11527" max="11759" width="7" style="13"/>
    <col min="11760" max="11764" width="11.28515625" style="13" customWidth="1"/>
    <col min="11765" max="11767" width="2.85546875" style="13" customWidth="1"/>
    <col min="11768" max="11768" width="13.85546875" style="13" customWidth="1"/>
    <col min="11769" max="11770" width="6" style="13" customWidth="1"/>
    <col min="11771" max="11771" width="11.28515625" style="13" customWidth="1"/>
    <col min="11772" max="11773" width="4.5703125" style="13" customWidth="1"/>
    <col min="11774" max="11774" width="11.28515625" style="13" customWidth="1"/>
    <col min="11775" max="11776" width="5" style="13" customWidth="1"/>
    <col min="11777" max="11778" width="7" style="13"/>
    <col min="11779" max="11779" width="45.7109375" style="13" customWidth="1"/>
    <col min="11780" max="11782" width="10.5703125" style="13" customWidth="1"/>
    <col min="11783" max="12015" width="7" style="13"/>
    <col min="12016" max="12020" width="11.28515625" style="13" customWidth="1"/>
    <col min="12021" max="12023" width="2.85546875" style="13" customWidth="1"/>
    <col min="12024" max="12024" width="13.85546875" style="13" customWidth="1"/>
    <col min="12025" max="12026" width="6" style="13" customWidth="1"/>
    <col min="12027" max="12027" width="11.28515625" style="13" customWidth="1"/>
    <col min="12028" max="12029" width="4.5703125" style="13" customWidth="1"/>
    <col min="12030" max="12030" width="11.28515625" style="13" customWidth="1"/>
    <col min="12031" max="12032" width="5" style="13" customWidth="1"/>
    <col min="12033" max="12034" width="7" style="13"/>
    <col min="12035" max="12035" width="45.7109375" style="13" customWidth="1"/>
    <col min="12036" max="12038" width="10.5703125" style="13" customWidth="1"/>
    <col min="12039" max="12271" width="7" style="13"/>
    <col min="12272" max="12276" width="11.28515625" style="13" customWidth="1"/>
    <col min="12277" max="12279" width="2.85546875" style="13" customWidth="1"/>
    <col min="12280" max="12280" width="13.85546875" style="13" customWidth="1"/>
    <col min="12281" max="12282" width="6" style="13" customWidth="1"/>
    <col min="12283" max="12283" width="11.28515625" style="13" customWidth="1"/>
    <col min="12284" max="12285" width="4.5703125" style="13" customWidth="1"/>
    <col min="12286" max="12286" width="11.28515625" style="13" customWidth="1"/>
    <col min="12287" max="12288" width="5" style="13" customWidth="1"/>
    <col min="12289" max="12290" width="7" style="13"/>
    <col min="12291" max="12291" width="45.7109375" style="13" customWidth="1"/>
    <col min="12292" max="12294" width="10.5703125" style="13" customWidth="1"/>
    <col min="12295" max="12527" width="7" style="13"/>
    <col min="12528" max="12532" width="11.28515625" style="13" customWidth="1"/>
    <col min="12533" max="12535" width="2.85546875" style="13" customWidth="1"/>
    <col min="12536" max="12536" width="13.85546875" style="13" customWidth="1"/>
    <col min="12537" max="12538" width="6" style="13" customWidth="1"/>
    <col min="12539" max="12539" width="11.28515625" style="13" customWidth="1"/>
    <col min="12540" max="12541" width="4.5703125" style="13" customWidth="1"/>
    <col min="12542" max="12542" width="11.28515625" style="13" customWidth="1"/>
    <col min="12543" max="12544" width="5" style="13" customWidth="1"/>
    <col min="12545" max="12546" width="7" style="13"/>
    <col min="12547" max="12547" width="45.7109375" style="13" customWidth="1"/>
    <col min="12548" max="12550" width="10.5703125" style="13" customWidth="1"/>
    <col min="12551" max="12783" width="7" style="13"/>
    <col min="12784" max="12788" width="11.28515625" style="13" customWidth="1"/>
    <col min="12789" max="12791" width="2.85546875" style="13" customWidth="1"/>
    <col min="12792" max="12792" width="13.85546875" style="13" customWidth="1"/>
    <col min="12793" max="12794" width="6" style="13" customWidth="1"/>
    <col min="12795" max="12795" width="11.28515625" style="13" customWidth="1"/>
    <col min="12796" max="12797" width="4.5703125" style="13" customWidth="1"/>
    <col min="12798" max="12798" width="11.28515625" style="13" customWidth="1"/>
    <col min="12799" max="12800" width="5" style="13" customWidth="1"/>
    <col min="12801" max="12802" width="7" style="13"/>
    <col min="12803" max="12803" width="45.7109375" style="13" customWidth="1"/>
    <col min="12804" max="12806" width="10.5703125" style="13" customWidth="1"/>
    <col min="12807" max="13039" width="7" style="13"/>
    <col min="13040" max="13044" width="11.28515625" style="13" customWidth="1"/>
    <col min="13045" max="13047" width="2.85546875" style="13" customWidth="1"/>
    <col min="13048" max="13048" width="13.85546875" style="13" customWidth="1"/>
    <col min="13049" max="13050" width="6" style="13" customWidth="1"/>
    <col min="13051" max="13051" width="11.28515625" style="13" customWidth="1"/>
    <col min="13052" max="13053" width="4.5703125" style="13" customWidth="1"/>
    <col min="13054" max="13054" width="11.28515625" style="13" customWidth="1"/>
    <col min="13055" max="13056" width="5" style="13" customWidth="1"/>
    <col min="13057" max="13058" width="7" style="13"/>
    <col min="13059" max="13059" width="45.7109375" style="13" customWidth="1"/>
    <col min="13060" max="13062" width="10.5703125" style="13" customWidth="1"/>
    <col min="13063" max="13295" width="7" style="13"/>
    <col min="13296" max="13300" width="11.28515625" style="13" customWidth="1"/>
    <col min="13301" max="13303" width="2.85546875" style="13" customWidth="1"/>
    <col min="13304" max="13304" width="13.85546875" style="13" customWidth="1"/>
    <col min="13305" max="13306" width="6" style="13" customWidth="1"/>
    <col min="13307" max="13307" width="11.28515625" style="13" customWidth="1"/>
    <col min="13308" max="13309" width="4.5703125" style="13" customWidth="1"/>
    <col min="13310" max="13310" width="11.28515625" style="13" customWidth="1"/>
    <col min="13311" max="13312" width="5" style="13" customWidth="1"/>
    <col min="13313" max="13314" width="7" style="13"/>
    <col min="13315" max="13315" width="45.7109375" style="13" customWidth="1"/>
    <col min="13316" max="13318" width="10.5703125" style="13" customWidth="1"/>
    <col min="13319" max="13551" width="7" style="13"/>
    <col min="13552" max="13556" width="11.28515625" style="13" customWidth="1"/>
    <col min="13557" max="13559" width="2.85546875" style="13" customWidth="1"/>
    <col min="13560" max="13560" width="13.85546875" style="13" customWidth="1"/>
    <col min="13561" max="13562" width="6" style="13" customWidth="1"/>
    <col min="13563" max="13563" width="11.28515625" style="13" customWidth="1"/>
    <col min="13564" max="13565" width="4.5703125" style="13" customWidth="1"/>
    <col min="13566" max="13566" width="11.28515625" style="13" customWidth="1"/>
    <col min="13567" max="13568" width="5" style="13" customWidth="1"/>
    <col min="13569" max="13570" width="7" style="13"/>
    <col min="13571" max="13571" width="45.7109375" style="13" customWidth="1"/>
    <col min="13572" max="13574" width="10.5703125" style="13" customWidth="1"/>
    <col min="13575" max="13807" width="7" style="13"/>
    <col min="13808" max="13812" width="11.28515625" style="13" customWidth="1"/>
    <col min="13813" max="13815" width="2.85546875" style="13" customWidth="1"/>
    <col min="13816" max="13816" width="13.85546875" style="13" customWidth="1"/>
    <col min="13817" max="13818" width="6" style="13" customWidth="1"/>
    <col min="13819" max="13819" width="11.28515625" style="13" customWidth="1"/>
    <col min="13820" max="13821" width="4.5703125" style="13" customWidth="1"/>
    <col min="13822" max="13822" width="11.28515625" style="13" customWidth="1"/>
    <col min="13823" max="13824" width="5" style="13" customWidth="1"/>
    <col min="13825" max="13826" width="7" style="13"/>
    <col min="13827" max="13827" width="45.7109375" style="13" customWidth="1"/>
    <col min="13828" max="13830" width="10.5703125" style="13" customWidth="1"/>
    <col min="13831" max="14063" width="7" style="13"/>
    <col min="14064" max="14068" width="11.28515625" style="13" customWidth="1"/>
    <col min="14069" max="14071" width="2.85546875" style="13" customWidth="1"/>
    <col min="14072" max="14072" width="13.85546875" style="13" customWidth="1"/>
    <col min="14073" max="14074" width="6" style="13" customWidth="1"/>
    <col min="14075" max="14075" width="11.28515625" style="13" customWidth="1"/>
    <col min="14076" max="14077" width="4.5703125" style="13" customWidth="1"/>
    <col min="14078" max="14078" width="11.28515625" style="13" customWidth="1"/>
    <col min="14079" max="14080" width="5" style="13" customWidth="1"/>
    <col min="14081" max="14082" width="7" style="13"/>
    <col min="14083" max="14083" width="45.7109375" style="13" customWidth="1"/>
    <col min="14084" max="14086" width="10.5703125" style="13" customWidth="1"/>
    <col min="14087" max="14319" width="7" style="13"/>
    <col min="14320" max="14324" width="11.28515625" style="13" customWidth="1"/>
    <col min="14325" max="14327" width="2.85546875" style="13" customWidth="1"/>
    <col min="14328" max="14328" width="13.85546875" style="13" customWidth="1"/>
    <col min="14329" max="14330" width="6" style="13" customWidth="1"/>
    <col min="14331" max="14331" width="11.28515625" style="13" customWidth="1"/>
    <col min="14332" max="14333" width="4.5703125" style="13" customWidth="1"/>
    <col min="14334" max="14334" width="11.28515625" style="13" customWidth="1"/>
    <col min="14335" max="14336" width="5" style="13" customWidth="1"/>
    <col min="14337" max="14338" width="7" style="13"/>
    <col min="14339" max="14339" width="45.7109375" style="13" customWidth="1"/>
    <col min="14340" max="14342" width="10.5703125" style="13" customWidth="1"/>
    <col min="14343" max="14575" width="7" style="13"/>
    <col min="14576" max="14580" width="11.28515625" style="13" customWidth="1"/>
    <col min="14581" max="14583" width="2.85546875" style="13" customWidth="1"/>
    <col min="14584" max="14584" width="13.85546875" style="13" customWidth="1"/>
    <col min="14585" max="14586" width="6" style="13" customWidth="1"/>
    <col min="14587" max="14587" width="11.28515625" style="13" customWidth="1"/>
    <col min="14588" max="14589" width="4.5703125" style="13" customWidth="1"/>
    <col min="14590" max="14590" width="11.28515625" style="13" customWidth="1"/>
    <col min="14591" max="14592" width="5" style="13" customWidth="1"/>
    <col min="14593" max="14594" width="7" style="13"/>
    <col min="14595" max="14595" width="45.7109375" style="13" customWidth="1"/>
    <col min="14596" max="14598" width="10.5703125" style="13" customWidth="1"/>
    <col min="14599" max="14831" width="7" style="13"/>
    <col min="14832" max="14836" width="11.28515625" style="13" customWidth="1"/>
    <col min="14837" max="14839" width="2.85546875" style="13" customWidth="1"/>
    <col min="14840" max="14840" width="13.85546875" style="13" customWidth="1"/>
    <col min="14841" max="14842" width="6" style="13" customWidth="1"/>
    <col min="14843" max="14843" width="11.28515625" style="13" customWidth="1"/>
    <col min="14844" max="14845" width="4.5703125" style="13" customWidth="1"/>
    <col min="14846" max="14846" width="11.28515625" style="13" customWidth="1"/>
    <col min="14847" max="14848" width="5" style="13" customWidth="1"/>
    <col min="14849" max="14850" width="7" style="13"/>
    <col min="14851" max="14851" width="45.7109375" style="13" customWidth="1"/>
    <col min="14852" max="14854" width="10.5703125" style="13" customWidth="1"/>
    <col min="14855" max="15087" width="7" style="13"/>
    <col min="15088" max="15092" width="11.28515625" style="13" customWidth="1"/>
    <col min="15093" max="15095" width="2.85546875" style="13" customWidth="1"/>
    <col min="15096" max="15096" width="13.85546875" style="13" customWidth="1"/>
    <col min="15097" max="15098" width="6" style="13" customWidth="1"/>
    <col min="15099" max="15099" width="11.28515625" style="13" customWidth="1"/>
    <col min="15100" max="15101" width="4.5703125" style="13" customWidth="1"/>
    <col min="15102" max="15102" width="11.28515625" style="13" customWidth="1"/>
    <col min="15103" max="15104" width="5" style="13" customWidth="1"/>
    <col min="15105" max="15106" width="7" style="13"/>
    <col min="15107" max="15107" width="45.7109375" style="13" customWidth="1"/>
    <col min="15108" max="15110" width="10.5703125" style="13" customWidth="1"/>
    <col min="15111" max="15343" width="7" style="13"/>
    <col min="15344" max="15348" width="11.28515625" style="13" customWidth="1"/>
    <col min="15349" max="15351" width="2.85546875" style="13" customWidth="1"/>
    <col min="15352" max="15352" width="13.85546875" style="13" customWidth="1"/>
    <col min="15353" max="15354" width="6" style="13" customWidth="1"/>
    <col min="15355" max="15355" width="11.28515625" style="13" customWidth="1"/>
    <col min="15356" max="15357" width="4.5703125" style="13" customWidth="1"/>
    <col min="15358" max="15358" width="11.28515625" style="13" customWidth="1"/>
    <col min="15359" max="15360" width="5" style="13" customWidth="1"/>
    <col min="15361" max="15362" width="7" style="13"/>
    <col min="15363" max="15363" width="45.7109375" style="13" customWidth="1"/>
    <col min="15364" max="15366" width="10.5703125" style="13" customWidth="1"/>
    <col min="15367" max="15599" width="7" style="13"/>
    <col min="15600" max="15604" width="11.28515625" style="13" customWidth="1"/>
    <col min="15605" max="15607" width="2.85546875" style="13" customWidth="1"/>
    <col min="15608" max="15608" width="13.85546875" style="13" customWidth="1"/>
    <col min="15609" max="15610" width="6" style="13" customWidth="1"/>
    <col min="15611" max="15611" width="11.28515625" style="13" customWidth="1"/>
    <col min="15612" max="15613" width="4.5703125" style="13" customWidth="1"/>
    <col min="15614" max="15614" width="11.28515625" style="13" customWidth="1"/>
    <col min="15615" max="15616" width="5" style="13" customWidth="1"/>
    <col min="15617" max="15618" width="7" style="13"/>
    <col min="15619" max="15619" width="45.7109375" style="13" customWidth="1"/>
    <col min="15620" max="15622" width="10.5703125" style="13" customWidth="1"/>
    <col min="15623" max="15855" width="7" style="13"/>
    <col min="15856" max="15860" width="11.28515625" style="13" customWidth="1"/>
    <col min="15861" max="15863" width="2.85546875" style="13" customWidth="1"/>
    <col min="15864" max="15864" width="13.85546875" style="13" customWidth="1"/>
    <col min="15865" max="15866" width="6" style="13" customWidth="1"/>
    <col min="15867" max="15867" width="11.28515625" style="13" customWidth="1"/>
    <col min="15868" max="15869" width="4.5703125" style="13" customWidth="1"/>
    <col min="15870" max="15870" width="11.28515625" style="13" customWidth="1"/>
    <col min="15871" max="15872" width="5" style="13" customWidth="1"/>
    <col min="15873" max="15874" width="7" style="13"/>
    <col min="15875" max="15875" width="45.7109375" style="13" customWidth="1"/>
    <col min="15876" max="15878" width="10.5703125" style="13" customWidth="1"/>
    <col min="15879" max="16111" width="7" style="13"/>
    <col min="16112" max="16116" width="11.28515625" style="13" customWidth="1"/>
    <col min="16117" max="16119" width="2.85546875" style="13" customWidth="1"/>
    <col min="16120" max="16120" width="13.85546875" style="13" customWidth="1"/>
    <col min="16121" max="16122" width="6" style="13" customWidth="1"/>
    <col min="16123" max="16123" width="11.28515625" style="13" customWidth="1"/>
    <col min="16124" max="16125" width="4.5703125" style="13" customWidth="1"/>
    <col min="16126" max="16126" width="11.28515625" style="13" customWidth="1"/>
    <col min="16127" max="16128" width="5" style="13" customWidth="1"/>
    <col min="16129" max="16130" width="7" style="13"/>
    <col min="16131" max="16131" width="45.7109375" style="13" customWidth="1"/>
    <col min="16132" max="16134" width="10.5703125" style="13" customWidth="1"/>
    <col min="16135" max="16384" width="7" style="13"/>
  </cols>
  <sheetData>
    <row r="1" spans="2:6" ht="13.5" customHeight="1" x14ac:dyDescent="0.25"/>
    <row r="2" spans="2:6" ht="12" customHeight="1" thickBot="1" x14ac:dyDescent="0.3">
      <c r="C2" s="14" t="s">
        <v>85</v>
      </c>
    </row>
    <row r="3" spans="2:6" ht="25.5" customHeight="1" thickBot="1" x14ac:dyDescent="0.3">
      <c r="B3" s="112" t="s">
        <v>86</v>
      </c>
      <c r="C3" s="113" t="s">
        <v>87</v>
      </c>
      <c r="D3" s="146" t="s">
        <v>157</v>
      </c>
      <c r="E3" s="146" t="s">
        <v>153</v>
      </c>
      <c r="F3" s="146" t="s">
        <v>158</v>
      </c>
    </row>
    <row r="4" spans="2:6" ht="17.25" customHeight="1" thickBot="1" x14ac:dyDescent="0.3">
      <c r="B4" s="114" t="s">
        <v>88</v>
      </c>
      <c r="C4" s="115" t="s">
        <v>89</v>
      </c>
      <c r="D4" s="116">
        <f>+'POSEBNI DIO'!E6</f>
        <v>7238</v>
      </c>
      <c r="E4" s="116">
        <f>+'POSEBNI DIO'!F6</f>
        <v>7238</v>
      </c>
      <c r="F4" s="116">
        <f>+'POSEBNI DIO'!G6</f>
        <v>7238</v>
      </c>
    </row>
    <row r="5" spans="2:6" s="15" customFormat="1" ht="24.75" customHeight="1" thickBot="1" x14ac:dyDescent="0.3">
      <c r="B5" s="114" t="s">
        <v>90</v>
      </c>
      <c r="C5" s="115" t="s">
        <v>91</v>
      </c>
      <c r="D5" s="116">
        <f>+'POSEBNI DIO'!E44</f>
        <v>136050</v>
      </c>
      <c r="E5" s="116">
        <f>+'POSEBNI DIO'!F44</f>
        <v>136050</v>
      </c>
      <c r="F5" s="116">
        <f>+'POSEBNI DIO'!G44</f>
        <v>136050</v>
      </c>
    </row>
    <row r="6" spans="2:6" s="15" customFormat="1" ht="17.25" customHeight="1" thickBot="1" x14ac:dyDescent="0.3">
      <c r="B6" s="114" t="s">
        <v>92</v>
      </c>
      <c r="C6" s="115" t="s">
        <v>93</v>
      </c>
      <c r="D6" s="116">
        <f>+'POSEBNI DIO'!E72</f>
        <v>1821988</v>
      </c>
      <c r="E6" s="116">
        <f>+'POSEBNI DIO'!F72</f>
        <v>1819093</v>
      </c>
      <c r="F6" s="116">
        <f>+'POSEBNI DIO'!G72</f>
        <v>1819093</v>
      </c>
    </row>
    <row r="7" spans="2:6" s="15" customFormat="1" ht="17.25" customHeight="1" thickBot="1" x14ac:dyDescent="0.3">
      <c r="B7" s="114"/>
      <c r="C7" s="117" t="s">
        <v>94</v>
      </c>
      <c r="D7" s="118">
        <f>SUM(D4:D6)</f>
        <v>1965276</v>
      </c>
      <c r="E7" s="118">
        <f>SUM(E4:E6)</f>
        <v>1962381</v>
      </c>
      <c r="F7" s="118">
        <f>SUM(F4:F6)</f>
        <v>1962381</v>
      </c>
    </row>
    <row r="8" spans="2:6" s="15" customFormat="1" ht="16.5" customHeight="1" thickBot="1" x14ac:dyDescent="0.3"/>
    <row r="9" spans="2:6" s="15" customFormat="1" ht="27.75" customHeight="1" thickBot="1" x14ac:dyDescent="0.3">
      <c r="B9" s="112" t="s">
        <v>86</v>
      </c>
      <c r="C9" s="119" t="s">
        <v>95</v>
      </c>
      <c r="D9" s="146" t="s">
        <v>157</v>
      </c>
      <c r="E9" s="146" t="s">
        <v>153</v>
      </c>
      <c r="F9" s="146" t="s">
        <v>158</v>
      </c>
    </row>
    <row r="10" spans="2:6" s="15" customFormat="1" ht="16.5" customHeight="1" thickBot="1" x14ac:dyDescent="0.3">
      <c r="B10" s="114" t="s">
        <v>88</v>
      </c>
      <c r="C10" s="120" t="s">
        <v>96</v>
      </c>
      <c r="D10" s="121">
        <f>+'POSEBNI DIO'!E7</f>
        <v>2970</v>
      </c>
      <c r="E10" s="121">
        <f>+'POSEBNI DIO'!F7</f>
        <v>2970</v>
      </c>
      <c r="F10" s="121">
        <f>+'POSEBNI DIO'!G7</f>
        <v>2970</v>
      </c>
    </row>
    <row r="11" spans="2:6" s="15" customFormat="1" ht="23.25" customHeight="1" thickBot="1" x14ac:dyDescent="0.3">
      <c r="B11" s="114" t="s">
        <v>90</v>
      </c>
      <c r="C11" s="120" t="s">
        <v>97</v>
      </c>
      <c r="D11" s="121">
        <f>+'POSEBNI DIO'!E20</f>
        <v>360</v>
      </c>
      <c r="E11" s="121">
        <f>+'POSEBNI DIO'!F20</f>
        <v>360</v>
      </c>
      <c r="F11" s="121">
        <f>+'POSEBNI DIO'!G20</f>
        <v>360</v>
      </c>
    </row>
    <row r="12" spans="2:6" s="15" customFormat="1" ht="23.25" customHeight="1" thickBot="1" x14ac:dyDescent="0.3">
      <c r="B12" s="114" t="s">
        <v>92</v>
      </c>
      <c r="C12" s="120" t="s">
        <v>98</v>
      </c>
      <c r="D12" s="121">
        <f>+'POSEBNI DIO'!E34</f>
        <v>3408</v>
      </c>
      <c r="E12" s="121">
        <f>+'POSEBNI DIO'!F34</f>
        <v>3408</v>
      </c>
      <c r="F12" s="121">
        <f>+'POSEBNI DIO'!G34</f>
        <v>3408</v>
      </c>
    </row>
    <row r="13" spans="2:6" s="15" customFormat="1" ht="16.5" customHeight="1" thickBot="1" x14ac:dyDescent="0.3">
      <c r="B13" s="114" t="s">
        <v>151</v>
      </c>
      <c r="C13" s="120" t="s">
        <v>152</v>
      </c>
      <c r="D13" s="121">
        <f>+'POSEBNI DIO'!E27</f>
        <v>500</v>
      </c>
      <c r="E13" s="121">
        <f>+'POSEBNI DIO'!F27</f>
        <v>500</v>
      </c>
      <c r="F13" s="121">
        <f>+'POSEBNI DIO'!G27</f>
        <v>500</v>
      </c>
    </row>
    <row r="14" spans="2:6" ht="13.5" customHeight="1" thickBot="1" x14ac:dyDescent="0.3">
      <c r="B14" s="122"/>
      <c r="C14" s="123" t="s">
        <v>89</v>
      </c>
      <c r="D14" s="124">
        <f>SUM(D10:D13)</f>
        <v>7238</v>
      </c>
      <c r="E14" s="124">
        <f>SUM(E10:E13)</f>
        <v>7238</v>
      </c>
      <c r="F14" s="124">
        <f>SUM(F10:F13)</f>
        <v>7238</v>
      </c>
    </row>
    <row r="15" spans="2:6" ht="13.5" customHeight="1" x14ac:dyDescent="0.25"/>
    <row r="16" spans="2:6" ht="13.5" customHeight="1" x14ac:dyDescent="0.25"/>
    <row r="17" spans="2:6" ht="0.75" customHeight="1" thickBot="1" x14ac:dyDescent="0.3"/>
    <row r="18" spans="2:6" ht="27.75" customHeight="1" thickBot="1" x14ac:dyDescent="0.3">
      <c r="B18" s="112" t="s">
        <v>86</v>
      </c>
      <c r="C18" s="125" t="s">
        <v>95</v>
      </c>
      <c r="D18" s="146" t="s">
        <v>157</v>
      </c>
      <c r="E18" s="146" t="s">
        <v>153</v>
      </c>
      <c r="F18" s="146" t="s">
        <v>158</v>
      </c>
    </row>
    <row r="19" spans="2:6" ht="27" customHeight="1" thickBot="1" x14ac:dyDescent="0.3">
      <c r="B19" s="114" t="s">
        <v>88</v>
      </c>
      <c r="C19" s="115" t="s">
        <v>99</v>
      </c>
      <c r="D19" s="116">
        <f>+'POSEBNI DIO'!E45</f>
        <v>2000</v>
      </c>
      <c r="E19" s="116">
        <f>+'POSEBNI DIO'!F45</f>
        <v>2000</v>
      </c>
      <c r="F19" s="116">
        <f>+'POSEBNI DIO'!G45</f>
        <v>2000</v>
      </c>
    </row>
    <row r="20" spans="2:6" s="15" customFormat="1" ht="13.5" customHeight="1" thickBot="1" x14ac:dyDescent="0.3">
      <c r="B20" s="114" t="s">
        <v>90</v>
      </c>
      <c r="C20" s="115" t="s">
        <v>100</v>
      </c>
      <c r="D20" s="116">
        <f>+'POSEBNI DIO'!E52</f>
        <v>29600</v>
      </c>
      <c r="E20" s="116">
        <f>+'POSEBNI DIO'!F52</f>
        <v>29600</v>
      </c>
      <c r="F20" s="116">
        <f>+'POSEBNI DIO'!G52</f>
        <v>29600</v>
      </c>
    </row>
    <row r="21" spans="2:6" s="15" customFormat="1" ht="13.5" customHeight="1" thickBot="1" x14ac:dyDescent="0.3">
      <c r="B21" s="114" t="s">
        <v>92</v>
      </c>
      <c r="C21" s="115" t="s">
        <v>101</v>
      </c>
      <c r="D21" s="116">
        <f>+'POSEBNI DIO'!E59</f>
        <v>104450</v>
      </c>
      <c r="E21" s="116">
        <f>+'POSEBNI DIO'!F59</f>
        <v>104450</v>
      </c>
      <c r="F21" s="116">
        <f>+'POSEBNI DIO'!G59</f>
        <v>104450</v>
      </c>
    </row>
    <row r="22" spans="2:6" ht="19.5" customHeight="1" thickBot="1" x14ac:dyDescent="0.3">
      <c r="B22" s="122"/>
      <c r="C22" s="126" t="s">
        <v>91</v>
      </c>
      <c r="D22" s="118">
        <f>SUM(D19:D21)</f>
        <v>136050</v>
      </c>
      <c r="E22" s="118">
        <f>SUM(E19:E21)</f>
        <v>136050</v>
      </c>
      <c r="F22" s="118">
        <f>SUM(F19:F21)</f>
        <v>136050</v>
      </c>
    </row>
    <row r="23" spans="2:6" ht="13.5" customHeight="1" x14ac:dyDescent="0.25"/>
    <row r="24" spans="2:6" ht="13.5" customHeight="1" thickBot="1" x14ac:dyDescent="0.3"/>
    <row r="25" spans="2:6" ht="24" customHeight="1" thickBot="1" x14ac:dyDescent="0.3">
      <c r="B25" s="127" t="s">
        <v>102</v>
      </c>
      <c r="C25" s="113" t="s">
        <v>103</v>
      </c>
      <c r="D25" s="146" t="s">
        <v>157</v>
      </c>
      <c r="E25" s="146" t="s">
        <v>153</v>
      </c>
      <c r="F25" s="146" t="s">
        <v>158</v>
      </c>
    </row>
    <row r="26" spans="2:6" ht="13.5" customHeight="1" thickBot="1" x14ac:dyDescent="0.3">
      <c r="B26" s="128" t="s">
        <v>88</v>
      </c>
      <c r="C26" s="115" t="s">
        <v>104</v>
      </c>
      <c r="D26" s="116">
        <f>SUM(D27:D31)</f>
        <v>1821988</v>
      </c>
      <c r="E26" s="116">
        <f t="shared" ref="E26:F26" si="0">SUM(E27:E31)</f>
        <v>1819093</v>
      </c>
      <c r="F26" s="116">
        <f t="shared" si="0"/>
        <v>1819093</v>
      </c>
    </row>
    <row r="27" spans="2:6" ht="13.5" customHeight="1" thickBot="1" x14ac:dyDescent="0.3">
      <c r="B27" s="128" t="s">
        <v>105</v>
      </c>
      <c r="C27" s="148" t="str">
        <f>+'Prihodi i rashodi po izvorima'!A32</f>
        <v>31 Vlastiti prihodi</v>
      </c>
      <c r="D27" s="116">
        <f>+'POSEBNI DIO'!E74</f>
        <v>3555</v>
      </c>
      <c r="E27" s="116">
        <f>+'POSEBNI DIO'!F74</f>
        <v>665</v>
      </c>
      <c r="F27" s="116">
        <f>+'POSEBNI DIO'!G74</f>
        <v>665</v>
      </c>
    </row>
    <row r="28" spans="2:6" s="15" customFormat="1" ht="13.5" customHeight="1" thickBot="1" x14ac:dyDescent="0.3">
      <c r="B28" s="128" t="s">
        <v>105</v>
      </c>
      <c r="C28" s="148" t="str">
        <f>+'Prihodi i rashodi po izvorima'!A35</f>
        <v>43 Ostali prihodi za posebne namjene</v>
      </c>
      <c r="D28" s="116">
        <f>+'POSEBNI DIO'!E85</f>
        <v>208</v>
      </c>
      <c r="E28" s="116">
        <f>+'POSEBNI DIO'!F85</f>
        <v>208</v>
      </c>
      <c r="F28" s="116">
        <f>+'POSEBNI DIO'!G85</f>
        <v>208</v>
      </c>
    </row>
    <row r="29" spans="2:6" ht="13.5" customHeight="1" thickBot="1" x14ac:dyDescent="0.3">
      <c r="B29" s="128" t="s">
        <v>105</v>
      </c>
      <c r="C29" s="148" t="str">
        <f>+'Prihodi i rashodi po izvorima'!A39</f>
        <v>50 Pomoći iz državnog proračuna</v>
      </c>
      <c r="D29" s="116">
        <f>+'POSEBNI DIO'!E93</f>
        <v>1784425</v>
      </c>
      <c r="E29" s="116">
        <f>+'POSEBNI DIO'!F93</f>
        <v>1784420</v>
      </c>
      <c r="F29" s="116">
        <f>+'POSEBNI DIO'!G93</f>
        <v>1784420</v>
      </c>
    </row>
    <row r="30" spans="2:6" ht="13.5" customHeight="1" thickBot="1" x14ac:dyDescent="0.3">
      <c r="B30" s="128"/>
      <c r="C30" s="148" t="str">
        <f>+'Prihodi i rashodi po izvorima'!A41</f>
        <v>510 Programi Unije</v>
      </c>
      <c r="D30" s="116">
        <f>+'Prihodi i rashodi po izvorima'!D40</f>
        <v>24700</v>
      </c>
      <c r="E30" s="116">
        <f>+'Prihodi i rashodi po izvorima'!E40</f>
        <v>24700</v>
      </c>
      <c r="F30" s="116">
        <f>+'Prihodi i rashodi po izvorima'!F40</f>
        <v>24700</v>
      </c>
    </row>
    <row r="31" spans="2:6" ht="13.5" customHeight="1" thickBot="1" x14ac:dyDescent="0.3">
      <c r="B31" s="128" t="s">
        <v>105</v>
      </c>
      <c r="C31" s="148" t="str">
        <f>+'Prihodi i rashodi po izvorima'!A46</f>
        <v>61 Donacije</v>
      </c>
      <c r="D31" s="116">
        <f>+'Prihodi i rashodi po izvorima'!D45</f>
        <v>9100</v>
      </c>
      <c r="E31" s="116">
        <f>+'Prihodi i rashodi po izvorima'!E45</f>
        <v>9100</v>
      </c>
      <c r="F31" s="116">
        <f>+'Prihodi i rashodi po izvorima'!F45</f>
        <v>9100</v>
      </c>
    </row>
    <row r="32" spans="2:6" ht="13.5" customHeight="1" thickBot="1" x14ac:dyDescent="0.3">
      <c r="B32" s="114"/>
      <c r="C32" s="126" t="s">
        <v>93</v>
      </c>
      <c r="D32" s="118">
        <f>SUM(D27:D31)</f>
        <v>1821988</v>
      </c>
      <c r="E32" s="118">
        <f>SUM(E27:E31)</f>
        <v>1819093</v>
      </c>
      <c r="F32" s="118">
        <f>SUM(F27:F31)</f>
        <v>1819093</v>
      </c>
    </row>
    <row r="33" spans="4:6" ht="13.5" customHeight="1" x14ac:dyDescent="0.25">
      <c r="D33" s="16">
        <f>+D32+D22+D14</f>
        <v>1965276</v>
      </c>
      <c r="E33" s="16">
        <f>+E32+E22+E14</f>
        <v>1962381</v>
      </c>
      <c r="F33" s="16">
        <f>+F32+F22+F14</f>
        <v>1962381</v>
      </c>
    </row>
    <row r="34" spans="4:6" ht="13.5" customHeight="1" x14ac:dyDescent="0.25">
      <c r="D34" s="16">
        <f>-'SAŽETAK-'!D10</f>
        <v>-1965276</v>
      </c>
      <c r="E34" s="16">
        <f>-'SAŽETAK-'!E10</f>
        <v>-1962381</v>
      </c>
      <c r="F34" s="16">
        <f>-'SAŽETAK-'!F10</f>
        <v>-1962381</v>
      </c>
    </row>
    <row r="35" spans="4:6" ht="13.5" customHeight="1" x14ac:dyDescent="0.25">
      <c r="D35" s="16">
        <f>+D33+D34</f>
        <v>0</v>
      </c>
      <c r="E35" s="16">
        <f t="shared" ref="E35:F35" si="1">+E33+E34</f>
        <v>0</v>
      </c>
      <c r="F35" s="16">
        <f t="shared" si="1"/>
        <v>0</v>
      </c>
    </row>
    <row r="36" spans="4:6" ht="13.5" customHeight="1" x14ac:dyDescent="0.25"/>
    <row r="37" spans="4:6" ht="13.5" customHeight="1" x14ac:dyDescent="0.25">
      <c r="D37" s="16"/>
    </row>
    <row r="38" spans="4:6" ht="13.5" customHeight="1" x14ac:dyDescent="0.25">
      <c r="D38" s="16"/>
    </row>
    <row r="39" spans="4:6" s="15" customFormat="1" ht="16.5" customHeight="1" x14ac:dyDescent="0.25"/>
    <row r="40" spans="4:6" s="15" customFormat="1" ht="16.5" customHeight="1" x14ac:dyDescent="0.25"/>
    <row r="41" spans="4:6" s="15" customFormat="1" ht="16.5" customHeight="1" x14ac:dyDescent="0.25"/>
    <row r="42" spans="4:6" s="15" customFormat="1" ht="16.5" customHeight="1" x14ac:dyDescent="0.25"/>
    <row r="43" spans="4:6" s="15" customFormat="1" ht="15" customHeight="1" x14ac:dyDescent="0.25"/>
    <row r="44" spans="4:6" ht="13.5" customHeight="1" x14ac:dyDescent="0.25"/>
    <row r="45" spans="4:6" ht="13.5" customHeight="1" x14ac:dyDescent="0.25"/>
    <row r="46" spans="4:6" ht="13.5" customHeight="1" x14ac:dyDescent="0.25"/>
    <row r="47" spans="4:6" ht="0.75" customHeight="1" x14ac:dyDescent="0.25"/>
    <row r="48" spans="4:6" ht="13.5" customHeight="1" x14ac:dyDescent="0.25"/>
    <row r="49" ht="13.5" customHeight="1" x14ac:dyDescent="0.25"/>
    <row r="50" s="15" customFormat="1" ht="13.5" customHeight="1" x14ac:dyDescent="0.25"/>
    <row r="51" s="15" customFormat="1" ht="13.5" customHeight="1" x14ac:dyDescent="0.25"/>
    <row r="52" s="15" customFormat="1" ht="13.5" customHeight="1" x14ac:dyDescent="0.25"/>
    <row r="53" ht="13.5" customHeight="1" x14ac:dyDescent="0.25"/>
    <row r="54" ht="12.75" customHeight="1" x14ac:dyDescent="0.25"/>
    <row r="55" ht="13.5" customHeight="1" x14ac:dyDescent="0.25"/>
    <row r="56" ht="13.5" customHeight="1" x14ac:dyDescent="0.25"/>
    <row r="57" s="15" customFormat="1" ht="16.5" customHeight="1" x14ac:dyDescent="0.25"/>
    <row r="58" s="15" customFormat="1" ht="16.5" customHeight="1" x14ac:dyDescent="0.25"/>
    <row r="59" s="15" customFormat="1" ht="15" customHeight="1" x14ac:dyDescent="0.25"/>
    <row r="60" ht="13.5" customHeight="1" x14ac:dyDescent="0.25"/>
    <row r="61" ht="13.5" customHeight="1" x14ac:dyDescent="0.25"/>
    <row r="62" ht="13.5" customHeight="1" x14ac:dyDescent="0.25"/>
    <row r="63" ht="0.75" customHeight="1" x14ac:dyDescent="0.25"/>
    <row r="64" ht="13.5" customHeight="1" x14ac:dyDescent="0.25"/>
    <row r="65" ht="13.5" customHeight="1" x14ac:dyDescent="0.25"/>
    <row r="66" s="15" customFormat="1" ht="13.5" customHeight="1" x14ac:dyDescent="0.25"/>
    <row r="67" s="15" customFormat="1" ht="13.5" customHeight="1" x14ac:dyDescent="0.25"/>
    <row r="68" ht="13.5" customHeight="1" x14ac:dyDescent="0.25"/>
    <row r="69" ht="13.5" customHeight="1" x14ac:dyDescent="0.25"/>
    <row r="70" ht="13.5" customHeight="1" x14ac:dyDescent="0.25"/>
    <row r="71" s="15" customFormat="1" ht="16.5" customHeight="1" x14ac:dyDescent="0.25"/>
    <row r="72" s="15" customFormat="1" ht="16.5" customHeight="1" x14ac:dyDescent="0.25"/>
    <row r="73" s="15" customFormat="1" ht="16.5" customHeight="1" x14ac:dyDescent="0.25"/>
    <row r="74" s="15" customFormat="1" ht="16.5" customHeight="1" x14ac:dyDescent="0.25"/>
    <row r="75" s="15" customFormat="1" ht="16.5" customHeight="1" x14ac:dyDescent="0.25"/>
    <row r="76" s="15" customFormat="1" ht="16.5" customHeight="1" x14ac:dyDescent="0.25"/>
    <row r="77" s="15" customFormat="1" ht="16.5" customHeight="1" x14ac:dyDescent="0.25"/>
    <row r="78" s="15" customFormat="1" ht="15" customHeight="1" x14ac:dyDescent="0.25"/>
    <row r="79" ht="13.5" customHeight="1" x14ac:dyDescent="0.25"/>
    <row r="80" ht="13.5" customHeight="1" x14ac:dyDescent="0.25"/>
    <row r="81" ht="13.5" customHeight="1" x14ac:dyDescent="0.25"/>
    <row r="82" ht="0.75" customHeight="1" x14ac:dyDescent="0.25"/>
    <row r="83" ht="13.5" customHeight="1" x14ac:dyDescent="0.25"/>
    <row r="84" ht="13.5" customHeight="1" x14ac:dyDescent="0.25"/>
    <row r="85" ht="13.5" customHeight="1" x14ac:dyDescent="0.25"/>
    <row r="86" s="15" customFormat="1" ht="13.5" customHeight="1" x14ac:dyDescent="0.25"/>
    <row r="87" s="15" customFormat="1" ht="13.5" customHeight="1" x14ac:dyDescent="0.25"/>
    <row r="88" s="15" customFormat="1" ht="13.5" customHeight="1" x14ac:dyDescent="0.25"/>
    <row r="89" ht="13.5" customHeight="1" x14ac:dyDescent="0.25"/>
    <row r="90" ht="13.5" customHeight="1" x14ac:dyDescent="0.25"/>
    <row r="91" ht="13.5" customHeight="1" x14ac:dyDescent="0.25"/>
    <row r="92" s="15" customFormat="1" ht="16.5" customHeight="1" x14ac:dyDescent="0.25"/>
    <row r="93" s="15" customFormat="1" ht="16.5" customHeight="1" x14ac:dyDescent="0.25"/>
    <row r="94" s="15" customFormat="1" ht="16.5" customHeight="1" x14ac:dyDescent="0.25"/>
    <row r="95" s="15" customFormat="1" ht="15" customHeight="1" x14ac:dyDescent="0.25"/>
    <row r="96" ht="13.5" customHeight="1" x14ac:dyDescent="0.25"/>
    <row r="97" ht="13.5" customHeight="1" x14ac:dyDescent="0.25"/>
    <row r="98" ht="13.5" customHeight="1" x14ac:dyDescent="0.25"/>
    <row r="99" ht="0.75" customHeight="1" x14ac:dyDescent="0.25"/>
    <row r="100" ht="13.5" customHeight="1" x14ac:dyDescent="0.25"/>
    <row r="101" ht="13.5" customHeight="1" x14ac:dyDescent="0.25"/>
    <row r="102" ht="13.5" customHeight="1" x14ac:dyDescent="0.25"/>
    <row r="103" s="15" customFormat="1" ht="13.5" customHeight="1" x14ac:dyDescent="0.25"/>
    <row r="104" s="15" customFormat="1" ht="13.5" customHeight="1" x14ac:dyDescent="0.25"/>
    <row r="105" ht="13.5" customHeight="1" x14ac:dyDescent="0.25"/>
    <row r="106" ht="13.5" customHeight="1" x14ac:dyDescent="0.25"/>
    <row r="107" ht="13.5" customHeight="1" x14ac:dyDescent="0.25"/>
    <row r="108" ht="0.75" customHeight="1" x14ac:dyDescent="0.25"/>
    <row r="109" ht="13.5" customHeight="1" x14ac:dyDescent="0.25"/>
    <row r="110" ht="13.5" customHeight="1" x14ac:dyDescent="0.25"/>
    <row r="111" ht="13.5" customHeight="1" x14ac:dyDescent="0.25"/>
    <row r="112" s="15" customFormat="1" ht="13.5" customHeight="1" x14ac:dyDescent="0.25"/>
    <row r="113" s="15" customFormat="1" ht="13.5" customHeight="1" x14ac:dyDescent="0.25"/>
    <row r="114" ht="13.5" customHeight="1" x14ac:dyDescent="0.25"/>
    <row r="115" ht="13.5" customHeight="1" x14ac:dyDescent="0.25"/>
    <row r="116" ht="13.5" customHeight="1" x14ac:dyDescent="0.25"/>
    <row r="117" ht="13.5" customHeight="1" x14ac:dyDescent="0.25"/>
    <row r="118" ht="12.75" customHeight="1" x14ac:dyDescent="0.25"/>
    <row r="119" ht="13.5" customHeight="1" x14ac:dyDescent="0.25"/>
    <row r="120" ht="12.75" customHeight="1" x14ac:dyDescent="0.25"/>
    <row r="121" ht="13.5" customHeight="1" x14ac:dyDescent="0.25"/>
    <row r="122" ht="13.5" customHeight="1" x14ac:dyDescent="0.25"/>
    <row r="123" ht="13.5" customHeight="1" x14ac:dyDescent="0.25"/>
    <row r="124" ht="13.5" customHeight="1" x14ac:dyDescent="0.25"/>
    <row r="125" ht="12.75" customHeight="1" x14ac:dyDescent="0.25"/>
    <row r="126" ht="13.5" customHeight="1" x14ac:dyDescent="0.25"/>
    <row r="127" ht="13.5" customHeight="1" x14ac:dyDescent="0.25"/>
    <row r="128" ht="13.5" customHeight="1" x14ac:dyDescent="0.25"/>
    <row r="129" ht="13.5" customHeight="1" x14ac:dyDescent="0.25"/>
    <row r="130" ht="12.75" customHeight="1" x14ac:dyDescent="0.25"/>
    <row r="131" ht="13.5" customHeight="1" x14ac:dyDescent="0.25"/>
    <row r="132" ht="13.5" customHeight="1" x14ac:dyDescent="0.25"/>
    <row r="133" ht="13.5" customHeight="1" x14ac:dyDescent="0.25"/>
    <row r="134" ht="12.75" customHeight="1" x14ac:dyDescent="0.25"/>
    <row r="135" ht="13.5" customHeight="1" x14ac:dyDescent="0.25"/>
    <row r="136" ht="13.5" customHeight="1" x14ac:dyDescent="0.25"/>
    <row r="137" ht="13.5" customHeight="1" x14ac:dyDescent="0.25"/>
    <row r="138" ht="12.75" customHeight="1" x14ac:dyDescent="0.25"/>
    <row r="139" ht="13.5" customHeight="1" x14ac:dyDescent="0.25"/>
    <row r="140" ht="12.75" customHeight="1" x14ac:dyDescent="0.25"/>
    <row r="141" ht="13.5" customHeight="1" x14ac:dyDescent="0.25"/>
    <row r="142" ht="12.75" customHeight="1" x14ac:dyDescent="0.25"/>
    <row r="143" ht="13.5" customHeight="1" x14ac:dyDescent="0.25"/>
    <row r="144" ht="13.5" customHeight="1" x14ac:dyDescent="0.25"/>
    <row r="145" ht="13.5" customHeight="1" x14ac:dyDescent="0.25"/>
    <row r="146" ht="13.5" customHeight="1" x14ac:dyDescent="0.25"/>
    <row r="147" ht="13.5" customHeight="1" x14ac:dyDescent="0.25"/>
    <row r="148" ht="13.5" customHeight="1" x14ac:dyDescent="0.25"/>
    <row r="149" ht="13.5" customHeight="1" x14ac:dyDescent="0.25"/>
    <row r="150" ht="13.5" customHeight="1" x14ac:dyDescent="0.25"/>
    <row r="151" ht="13.5" customHeight="1" x14ac:dyDescent="0.25"/>
    <row r="152" ht="13.5" customHeight="1" x14ac:dyDescent="0.25"/>
    <row r="153" ht="13.5" customHeight="1" x14ac:dyDescent="0.25"/>
    <row r="154" ht="12.75" customHeight="1" x14ac:dyDescent="0.25"/>
    <row r="155" ht="13.5" customHeight="1" x14ac:dyDescent="0.25"/>
    <row r="156" ht="12.75" customHeight="1" x14ac:dyDescent="0.25"/>
    <row r="157" ht="13.5" customHeight="1" x14ac:dyDescent="0.25"/>
    <row r="158" ht="13.5" customHeight="1" x14ac:dyDescent="0.25"/>
    <row r="159" ht="13.5" customHeight="1" x14ac:dyDescent="0.25"/>
    <row r="160" ht="13.5" customHeight="1" x14ac:dyDescent="0.25"/>
    <row r="161" ht="13.5" customHeight="1" x14ac:dyDescent="0.25"/>
    <row r="162" ht="13.5" customHeight="1" x14ac:dyDescent="0.25"/>
    <row r="163" ht="13.5" customHeight="1" x14ac:dyDescent="0.25"/>
    <row r="164" s="17" customFormat="1" ht="13.5" customHeight="1" x14ac:dyDescent="0.25"/>
    <row r="165" s="17" customFormat="1" ht="13.5" customHeight="1" x14ac:dyDescent="0.25"/>
    <row r="166" s="17" customFormat="1" ht="13.5" customHeight="1" x14ac:dyDescent="0.25"/>
    <row r="167" s="17" customFormat="1" ht="13.5" customHeight="1" x14ac:dyDescent="0.25"/>
    <row r="168" s="17" customFormat="1" ht="13.5" customHeight="1" x14ac:dyDescent="0.25"/>
    <row r="169" s="17" customFormat="1" ht="13.5" customHeight="1" x14ac:dyDescent="0.25"/>
    <row r="170" s="17" customFormat="1" ht="13.5" customHeight="1" x14ac:dyDescent="0.25"/>
    <row r="171" s="17" customFormat="1" ht="13.5" customHeight="1" x14ac:dyDescent="0.25"/>
    <row r="172" s="17" customFormat="1" ht="13.5" customHeight="1" x14ac:dyDescent="0.25"/>
    <row r="173" s="17" customFormat="1" ht="13.5" customHeight="1" x14ac:dyDescent="0.25"/>
    <row r="174" s="15" customFormat="1" ht="16.5" customHeight="1" x14ac:dyDescent="0.25"/>
    <row r="175" s="15" customFormat="1" ht="16.5" customHeight="1" x14ac:dyDescent="0.25"/>
    <row r="176" s="15" customFormat="1" ht="16.5" customHeight="1" x14ac:dyDescent="0.25"/>
    <row r="177" s="15" customFormat="1" ht="15" customHeight="1" x14ac:dyDescent="0.25"/>
    <row r="178" ht="13.5" customHeight="1" x14ac:dyDescent="0.25"/>
    <row r="179" ht="13.5" customHeight="1" x14ac:dyDescent="0.25"/>
    <row r="180" ht="13.5" customHeight="1" x14ac:dyDescent="0.25"/>
    <row r="181" ht="0.75" customHeight="1" x14ac:dyDescent="0.25"/>
    <row r="182" ht="13.5" customHeight="1" x14ac:dyDescent="0.25"/>
    <row r="183" ht="13.5" customHeight="1" x14ac:dyDescent="0.25"/>
    <row r="184" ht="13.5" customHeight="1" x14ac:dyDescent="0.25"/>
    <row r="185" s="15" customFormat="1" ht="13.5" customHeight="1" x14ac:dyDescent="0.25"/>
    <row r="186" s="15" customFormat="1" ht="13.5" customHeight="1" x14ac:dyDescent="0.25"/>
    <row r="187" ht="13.5" customHeight="1" x14ac:dyDescent="0.25"/>
    <row r="188" ht="13.5" customHeight="1" x14ac:dyDescent="0.25"/>
    <row r="189" ht="12.75" customHeight="1" x14ac:dyDescent="0.25"/>
    <row r="190" ht="13.5" customHeight="1" x14ac:dyDescent="0.25"/>
    <row r="191" ht="13.5" customHeight="1" x14ac:dyDescent="0.25"/>
    <row r="192" ht="13.5" customHeight="1" x14ac:dyDescent="0.25"/>
    <row r="193" ht="13.5" customHeight="1" x14ac:dyDescent="0.25"/>
    <row r="194" ht="13.5" customHeight="1" x14ac:dyDescent="0.25"/>
    <row r="195" ht="13.5" customHeight="1" x14ac:dyDescent="0.25"/>
    <row r="196" ht="13.5" customHeight="1" x14ac:dyDescent="0.25"/>
    <row r="197" ht="13.5" customHeight="1" x14ac:dyDescent="0.25"/>
    <row r="198" ht="12.75" customHeight="1" x14ac:dyDescent="0.25"/>
    <row r="199" ht="13.5" customHeight="1" x14ac:dyDescent="0.25"/>
    <row r="200" ht="12.75" customHeight="1" x14ac:dyDescent="0.25"/>
    <row r="201" ht="13.5" customHeight="1" x14ac:dyDescent="0.25"/>
    <row r="202" ht="13.5" customHeight="1" x14ac:dyDescent="0.25"/>
    <row r="203" ht="13.5" customHeight="1" x14ac:dyDescent="0.25"/>
    <row r="204" ht="13.5" customHeight="1" x14ac:dyDescent="0.25"/>
    <row r="205" ht="13.5" customHeight="1" x14ac:dyDescent="0.25"/>
    <row r="206" ht="13.5" customHeight="1" x14ac:dyDescent="0.25"/>
    <row r="207" ht="12.75" customHeight="1" x14ac:dyDescent="0.25"/>
    <row r="208" s="15" customFormat="1" ht="16.5" customHeight="1" x14ac:dyDescent="0.25"/>
    <row r="209" s="15" customFormat="1" ht="16.5" customHeight="1" x14ac:dyDescent="0.25"/>
    <row r="210" s="15" customFormat="1" ht="16.5" customHeight="1" x14ac:dyDescent="0.25"/>
    <row r="211" s="15" customFormat="1" ht="16.5" customHeight="1" x14ac:dyDescent="0.25"/>
    <row r="212" s="15" customFormat="1" ht="16.5" customHeight="1" x14ac:dyDescent="0.25"/>
    <row r="213" s="15" customFormat="1" ht="15" customHeight="1" x14ac:dyDescent="0.25"/>
    <row r="214" ht="13.5" customHeight="1" x14ac:dyDescent="0.25"/>
    <row r="215" ht="13.5" customHeight="1" x14ac:dyDescent="0.25"/>
    <row r="216" ht="13.5" customHeight="1" x14ac:dyDescent="0.25"/>
    <row r="217" ht="0.75" customHeight="1" x14ac:dyDescent="0.25"/>
    <row r="218" ht="13.5" customHeight="1" x14ac:dyDescent="0.25"/>
    <row r="219" ht="13.5" customHeight="1" x14ac:dyDescent="0.25"/>
    <row r="220" s="15" customFormat="1" ht="13.5" customHeight="1" x14ac:dyDescent="0.25"/>
    <row r="221" s="15" customFormat="1" ht="13.5" customHeight="1" x14ac:dyDescent="0.25"/>
    <row r="222" ht="13.5" customHeight="1" x14ac:dyDescent="0.25"/>
    <row r="223" ht="13.5" customHeight="1" x14ac:dyDescent="0.25"/>
    <row r="224" ht="13.5" customHeight="1" x14ac:dyDescent="0.25"/>
    <row r="225" ht="13.5" customHeight="1" x14ac:dyDescent="0.25"/>
    <row r="226" ht="12.75" customHeight="1" x14ac:dyDescent="0.25"/>
    <row r="227" ht="13.5" customHeight="1" x14ac:dyDescent="0.25"/>
    <row r="228" ht="12.75" customHeight="1" x14ac:dyDescent="0.25"/>
    <row r="229" ht="13.5" customHeight="1" x14ac:dyDescent="0.25"/>
    <row r="230" s="17" customFormat="1" ht="13.5" customHeight="1" x14ac:dyDescent="0.25"/>
    <row r="231" s="17" customFormat="1" ht="13.5" customHeight="1" x14ac:dyDescent="0.25"/>
    <row r="232" s="17" customFormat="1" ht="13.5" customHeight="1" x14ac:dyDescent="0.25"/>
    <row r="233" s="17" customFormat="1" ht="13.5" customHeight="1" x14ac:dyDescent="0.25"/>
    <row r="234" s="17" customFormat="1" ht="12.75" customHeight="1" x14ac:dyDescent="0.25"/>
    <row r="235" s="17" customFormat="1" ht="13.5" customHeight="1" x14ac:dyDescent="0.25"/>
    <row r="236" s="17" customFormat="1" ht="13.5" customHeight="1" x14ac:dyDescent="0.25"/>
    <row r="237" s="17" customFormat="1" ht="13.5" customHeight="1" x14ac:dyDescent="0.25"/>
    <row r="238" s="17" customFormat="1" ht="12.75" customHeight="1" x14ac:dyDescent="0.25"/>
    <row r="239" s="17" customFormat="1" ht="13.5" customHeight="1" x14ac:dyDescent="0.25"/>
    <row r="240" s="17" customFormat="1" ht="12.75" customHeight="1" x14ac:dyDescent="0.25"/>
    <row r="241" s="17" customFormat="1" ht="13.5" customHeight="1" x14ac:dyDescent="0.25"/>
    <row r="242" s="17" customFormat="1" ht="13.5" customHeight="1" x14ac:dyDescent="0.25"/>
    <row r="243" s="17" customFormat="1" ht="13.5" customHeight="1" x14ac:dyDescent="0.25"/>
    <row r="244" s="17" customFormat="1" ht="13.5" customHeight="1" x14ac:dyDescent="0.25"/>
    <row r="245" s="17" customFormat="1" ht="13.5" customHeight="1" x14ac:dyDescent="0.25"/>
    <row r="246" s="17" customFormat="1" ht="13.5" customHeight="1" x14ac:dyDescent="0.25"/>
    <row r="247" s="17" customFormat="1" ht="13.5" customHeight="1" x14ac:dyDescent="0.25"/>
    <row r="248" s="17" customFormat="1" ht="13.5" customHeight="1" x14ac:dyDescent="0.25"/>
    <row r="249" s="17" customFormat="1" ht="13.5" customHeight="1" x14ac:dyDescent="0.25"/>
    <row r="250" s="17" customFormat="1" ht="13.5" customHeight="1" x14ac:dyDescent="0.25"/>
    <row r="251" s="17" customFormat="1" ht="13.5" customHeight="1" x14ac:dyDescent="0.25"/>
    <row r="252" s="17" customFormat="1" ht="13.5" customHeight="1" x14ac:dyDescent="0.25"/>
    <row r="253" s="17" customFormat="1" ht="13.5" customHeight="1" x14ac:dyDescent="0.25"/>
    <row r="254" s="17" customFormat="1" ht="13.5" customHeight="1" x14ac:dyDescent="0.25"/>
    <row r="255" s="15" customFormat="1" ht="13.5" customHeight="1" x14ac:dyDescent="0.25"/>
    <row r="256" s="15" customFormat="1" ht="13.5" customHeight="1" x14ac:dyDescent="0.25"/>
    <row r="257" s="15" customFormat="1" ht="13.5" customHeight="1" x14ac:dyDescent="0.25"/>
    <row r="258" ht="13.5" customHeight="1" x14ac:dyDescent="0.25"/>
    <row r="259" ht="13.5" customHeight="1" x14ac:dyDescent="0.25"/>
    <row r="260" ht="13.5" customHeight="1" x14ac:dyDescent="0.25"/>
    <row r="261" s="15" customFormat="1" ht="13.5" customHeight="1" x14ac:dyDescent="0.25"/>
    <row r="262" s="15" customFormat="1" ht="13.5" customHeight="1" x14ac:dyDescent="0.25"/>
    <row r="263" ht="13.5" customHeight="1" x14ac:dyDescent="0.25"/>
    <row r="264" ht="13.5" customHeight="1" x14ac:dyDescent="0.25"/>
    <row r="265" ht="13.5" customHeight="1" x14ac:dyDescent="0.25"/>
    <row r="266" ht="13.5" customHeight="1" x14ac:dyDescent="0.25"/>
    <row r="267" ht="13.5" customHeight="1" x14ac:dyDescent="0.25"/>
    <row r="268" ht="13.5" customHeight="1" x14ac:dyDescent="0.25"/>
    <row r="269" ht="13.5" customHeight="1" x14ac:dyDescent="0.25"/>
    <row r="270" ht="13.5" customHeight="1" x14ac:dyDescent="0.25"/>
    <row r="271" ht="13.5" customHeight="1" x14ac:dyDescent="0.25"/>
    <row r="272" ht="12.75" customHeight="1" x14ac:dyDescent="0.25"/>
    <row r="273" ht="13.5" customHeight="1" x14ac:dyDescent="0.25"/>
    <row r="274" ht="13.5" customHeight="1" x14ac:dyDescent="0.25"/>
    <row r="275" ht="13.5" customHeight="1" x14ac:dyDescent="0.25"/>
    <row r="276" ht="13.5" customHeight="1" x14ac:dyDescent="0.25"/>
    <row r="277" ht="0.75" customHeight="1" x14ac:dyDescent="0.25"/>
    <row r="278" ht="13.5" customHeight="1" x14ac:dyDescent="0.25"/>
    <row r="279" ht="13.5" customHeight="1" x14ac:dyDescent="0.25"/>
    <row r="280" s="15" customFormat="1" ht="13.5" customHeight="1" x14ac:dyDescent="0.25"/>
    <row r="281" s="15" customFormat="1" ht="13.5" customHeight="1" x14ac:dyDescent="0.25"/>
    <row r="282" ht="13.5" customHeight="1" x14ac:dyDescent="0.25"/>
    <row r="283" ht="13.5" customHeight="1" x14ac:dyDescent="0.25"/>
    <row r="284" ht="13.5" customHeight="1" x14ac:dyDescent="0.25"/>
    <row r="285" ht="13.5" customHeight="1" x14ac:dyDescent="0.25"/>
    <row r="286" ht="13.5" customHeight="1" x14ac:dyDescent="0.25"/>
    <row r="287" ht="13.5" customHeight="1" x14ac:dyDescent="0.25"/>
    <row r="288" s="15" customFormat="1" ht="13.5" customHeight="1" x14ac:dyDescent="0.25"/>
    <row r="289" ht="13.5" customHeight="1" x14ac:dyDescent="0.25"/>
    <row r="290" ht="13.5" customHeight="1" x14ac:dyDescent="0.25"/>
    <row r="291" ht="13.5" customHeight="1" x14ac:dyDescent="0.25"/>
    <row r="292" ht="13.5" customHeight="1" x14ac:dyDescent="0.25"/>
    <row r="293" ht="12.75" customHeight="1" x14ac:dyDescent="0.25"/>
    <row r="294" ht="13.5" customHeight="1" x14ac:dyDescent="0.25"/>
    <row r="295" ht="13.5" customHeight="1" x14ac:dyDescent="0.25"/>
    <row r="296" s="17" customFormat="1" ht="13.5" customHeight="1" x14ac:dyDescent="0.25"/>
    <row r="297" s="17" customFormat="1" ht="12.75" customHeight="1" x14ac:dyDescent="0.25"/>
    <row r="298" s="17" customFormat="1" ht="13.5" customHeight="1" x14ac:dyDescent="0.25"/>
    <row r="299" s="17" customFormat="1" ht="13.5" customHeight="1" x14ac:dyDescent="0.25"/>
    <row r="300" s="17" customFormat="1" ht="13.5" customHeight="1" x14ac:dyDescent="0.25"/>
    <row r="301" s="17" customFormat="1" ht="13.5" customHeight="1" x14ac:dyDescent="0.25"/>
    <row r="302" s="17" customFormat="1" ht="13.5" customHeight="1" x14ac:dyDescent="0.25"/>
    <row r="303" s="17" customFormat="1" ht="15.75" customHeight="1" x14ac:dyDescent="0.25"/>
    <row r="304" s="17" customFormat="1" ht="0.75" customHeight="1" x14ac:dyDescent="0.25"/>
    <row r="305" s="17" customFormat="1" ht="13.5" customHeight="1" x14ac:dyDescent="0.25"/>
    <row r="306" s="15" customFormat="1" ht="13.5" customHeight="1" x14ac:dyDescent="0.25"/>
    <row r="307" s="15" customFormat="1" ht="13.5" customHeight="1" x14ac:dyDescent="0.25"/>
    <row r="308" ht="13.5" customHeight="1" x14ac:dyDescent="0.25"/>
    <row r="309" ht="13.5" customHeight="1" x14ac:dyDescent="0.25"/>
    <row r="310" ht="13.5" customHeight="1" x14ac:dyDescent="0.25"/>
    <row r="311" ht="13.5" customHeight="1" x14ac:dyDescent="0.25"/>
    <row r="312" ht="13.5" customHeight="1" x14ac:dyDescent="0.25"/>
    <row r="313" ht="13.5" customHeight="1" x14ac:dyDescent="0.25"/>
    <row r="314" ht="13.5" customHeight="1" x14ac:dyDescent="0.25"/>
    <row r="315" ht="13.5" customHeight="1" x14ac:dyDescent="0.25"/>
    <row r="316" ht="13.5" customHeight="1" x14ac:dyDescent="0.25"/>
    <row r="317" ht="13.5" customHeight="1" x14ac:dyDescent="0.25"/>
    <row r="318" ht="13.5" customHeight="1" x14ac:dyDescent="0.25"/>
    <row r="319" ht="13.5" customHeight="1" x14ac:dyDescent="0.25"/>
    <row r="320" ht="13.5" customHeight="1" x14ac:dyDescent="0.25"/>
    <row r="321" ht="13.5" customHeight="1" x14ac:dyDescent="0.25"/>
    <row r="322" ht="13.5" customHeight="1" x14ac:dyDescent="0.25"/>
    <row r="323" ht="13.5" customHeight="1" x14ac:dyDescent="0.25"/>
    <row r="324" ht="12.75" customHeight="1" x14ac:dyDescent="0.25"/>
    <row r="325" ht="13.5" customHeight="1" x14ac:dyDescent="0.25"/>
    <row r="326" ht="12.75" customHeight="1" x14ac:dyDescent="0.25"/>
    <row r="327" ht="13.5" customHeight="1" x14ac:dyDescent="0.25"/>
    <row r="328" ht="12.75" customHeight="1" x14ac:dyDescent="0.25"/>
    <row r="329" s="15" customFormat="1" ht="13.5" customHeight="1" x14ac:dyDescent="0.25"/>
    <row r="330" ht="13.5" customHeight="1" x14ac:dyDescent="0.25"/>
    <row r="331" ht="13.5" customHeight="1" x14ac:dyDescent="0.25"/>
    <row r="332" ht="13.5" customHeight="1" x14ac:dyDescent="0.25"/>
    <row r="333" ht="13.5" customHeight="1" x14ac:dyDescent="0.25"/>
    <row r="334" ht="12.75" customHeight="1" x14ac:dyDescent="0.25"/>
    <row r="335" ht="13.5" customHeight="1" x14ac:dyDescent="0.25"/>
    <row r="336" ht="12.75" customHeight="1" x14ac:dyDescent="0.25"/>
    <row r="337" ht="13.5" customHeight="1" x14ac:dyDescent="0.25"/>
    <row r="338" ht="13.5" customHeight="1" x14ac:dyDescent="0.25"/>
    <row r="339" ht="13.5" customHeight="1" x14ac:dyDescent="0.25"/>
    <row r="340" ht="13.5" customHeight="1" x14ac:dyDescent="0.25"/>
    <row r="341" ht="13.5" customHeight="1" x14ac:dyDescent="0.25"/>
    <row r="342" ht="12.75" customHeight="1" x14ac:dyDescent="0.25"/>
    <row r="343" ht="13.5" customHeight="1" x14ac:dyDescent="0.25"/>
    <row r="344" ht="13.5" customHeight="1" x14ac:dyDescent="0.25"/>
    <row r="345" ht="13.5" customHeight="1" x14ac:dyDescent="0.25"/>
    <row r="346" ht="13.5" customHeight="1" x14ac:dyDescent="0.25"/>
    <row r="347" ht="13.5" customHeight="1" x14ac:dyDescent="0.25"/>
    <row r="348" ht="13.5" customHeight="1" x14ac:dyDescent="0.25"/>
    <row r="349" ht="13.5" customHeight="1" x14ac:dyDescent="0.25"/>
    <row r="350" ht="13.5" customHeight="1" x14ac:dyDescent="0.25"/>
    <row r="351" ht="13.5" customHeight="1" x14ac:dyDescent="0.25"/>
    <row r="352" ht="13.5" customHeight="1" x14ac:dyDescent="0.25"/>
    <row r="353" ht="12.75" customHeight="1" x14ac:dyDescent="0.25"/>
    <row r="354" ht="13.5" customHeight="1" x14ac:dyDescent="0.25"/>
    <row r="355" ht="12.75" customHeight="1" x14ac:dyDescent="0.25"/>
    <row r="356" ht="13.5" customHeight="1" x14ac:dyDescent="0.25"/>
    <row r="357" ht="13.5" customHeight="1" x14ac:dyDescent="0.25"/>
    <row r="358" ht="13.5" customHeight="1" x14ac:dyDescent="0.25"/>
    <row r="359" ht="13.5" customHeight="1" x14ac:dyDescent="0.25"/>
    <row r="360" ht="12.75" customHeight="1" x14ac:dyDescent="0.25"/>
    <row r="361" ht="13.5" customHeight="1" x14ac:dyDescent="0.25"/>
    <row r="362" ht="13.5" customHeight="1" x14ac:dyDescent="0.25"/>
    <row r="363" s="15" customFormat="1" ht="13.5" customHeight="1" x14ac:dyDescent="0.25"/>
    <row r="364" ht="13.5" customHeight="1" x14ac:dyDescent="0.25"/>
    <row r="365" ht="13.5" customHeight="1" x14ac:dyDescent="0.25"/>
    <row r="366" ht="13.5" customHeight="1" x14ac:dyDescent="0.25"/>
    <row r="367" ht="13.5" customHeight="1" x14ac:dyDescent="0.25"/>
    <row r="368" ht="13.5" customHeight="1" x14ac:dyDescent="0.25"/>
    <row r="369" s="15" customFormat="1" ht="13.5" customHeight="1" x14ac:dyDescent="0.25"/>
    <row r="370" ht="13.5" customHeight="1" x14ac:dyDescent="0.25"/>
    <row r="371" ht="13.5" customHeight="1" x14ac:dyDescent="0.25"/>
    <row r="372" ht="13.5" customHeight="1" x14ac:dyDescent="0.25"/>
    <row r="373" s="15" customFormat="1" ht="13.5" customHeight="1" x14ac:dyDescent="0.25"/>
    <row r="374" s="15" customFormat="1" ht="13.5" customHeight="1" x14ac:dyDescent="0.25"/>
    <row r="375" s="15" customFormat="1" ht="13.5" customHeight="1" x14ac:dyDescent="0.25"/>
    <row r="376" ht="13.5" customHeight="1" x14ac:dyDescent="0.25"/>
    <row r="377" ht="13.5" customHeight="1" x14ac:dyDescent="0.25"/>
    <row r="378" ht="13.5" customHeight="1" x14ac:dyDescent="0.25"/>
    <row r="379" s="15" customFormat="1" ht="13.5" customHeight="1" x14ac:dyDescent="0.25"/>
    <row r="380" s="15" customFormat="1" ht="13.5" customHeight="1" x14ac:dyDescent="0.25"/>
    <row r="381" ht="13.5" customHeight="1" x14ac:dyDescent="0.25"/>
    <row r="382" ht="13.5" customHeight="1" x14ac:dyDescent="0.25"/>
    <row r="383" ht="13.5" customHeight="1" x14ac:dyDescent="0.25"/>
    <row r="384" ht="13.5" customHeight="1" x14ac:dyDescent="0.25"/>
    <row r="385" ht="13.5" customHeight="1" x14ac:dyDescent="0.25"/>
    <row r="386" ht="13.5" customHeight="1" x14ac:dyDescent="0.25"/>
    <row r="387" ht="12.75" customHeight="1" x14ac:dyDescent="0.25"/>
    <row r="388" ht="13.5" customHeight="1" x14ac:dyDescent="0.25"/>
    <row r="389" ht="13.5" customHeight="1" x14ac:dyDescent="0.25"/>
    <row r="390" ht="15.75" customHeight="1" x14ac:dyDescent="0.25"/>
    <row r="391" ht="0.75" customHeight="1" x14ac:dyDescent="0.25"/>
    <row r="392" ht="13.5" customHeight="1" x14ac:dyDescent="0.25"/>
    <row r="393" s="15" customFormat="1" ht="13.5" customHeight="1" x14ac:dyDescent="0.25"/>
    <row r="394" s="15" customFormat="1" ht="13.5" customHeight="1" x14ac:dyDescent="0.25"/>
    <row r="395" ht="13.5" customHeight="1" x14ac:dyDescent="0.25"/>
    <row r="396" ht="13.5" customHeight="1" x14ac:dyDescent="0.25"/>
    <row r="397" ht="13.5" customHeight="1" x14ac:dyDescent="0.25"/>
    <row r="398" ht="0.75" customHeight="1" x14ac:dyDescent="0.25"/>
    <row r="399" ht="13.5" customHeight="1" x14ac:dyDescent="0.25"/>
    <row r="400" s="15" customFormat="1" ht="13.5" customHeight="1" x14ac:dyDescent="0.25"/>
    <row r="401" s="15" customFormat="1" ht="13.5" customHeight="1" x14ac:dyDescent="0.25"/>
    <row r="402" ht="13.5" customHeight="1" x14ac:dyDescent="0.25"/>
    <row r="403" ht="13.5" customHeight="1" x14ac:dyDescent="0.25"/>
    <row r="404" ht="13.5" customHeight="1" x14ac:dyDescent="0.25"/>
    <row r="405" ht="13.5" customHeight="1" x14ac:dyDescent="0.25"/>
    <row r="406" ht="13.5" customHeight="1" x14ac:dyDescent="0.25"/>
    <row r="407" ht="13.5" customHeight="1" x14ac:dyDescent="0.25"/>
    <row r="408" s="15" customFormat="1" ht="13.5" customHeight="1" x14ac:dyDescent="0.25"/>
    <row r="409" s="15" customFormat="1" ht="13.5" customHeight="1" x14ac:dyDescent="0.25"/>
    <row r="410" s="15" customFormat="1" ht="13.5" customHeight="1" x14ac:dyDescent="0.25"/>
    <row r="411" ht="13.5" customHeight="1" x14ac:dyDescent="0.25"/>
    <row r="412" ht="12.75" customHeight="1" x14ac:dyDescent="0.25"/>
    <row r="413" ht="13.5" customHeight="1" x14ac:dyDescent="0.25"/>
    <row r="414" ht="13.5" customHeight="1" x14ac:dyDescent="0.25"/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3" workbookViewId="0">
      <selection activeCell="B36" sqref="B36"/>
    </sheetView>
  </sheetViews>
  <sheetFormatPr defaultRowHeight="15" x14ac:dyDescent="0.25"/>
  <cols>
    <col min="1" max="1" width="26" style="8" customWidth="1"/>
    <col min="2" max="6" width="12.28515625" style="8" customWidth="1"/>
    <col min="7" max="7" width="0.5703125" style="8" customWidth="1"/>
    <col min="8" max="8" width="9.140625" style="8" customWidth="1"/>
    <col min="9" max="16384" width="9.140625" style="8"/>
  </cols>
  <sheetData>
    <row r="1" spans="1:7" ht="17.25" customHeight="1" x14ac:dyDescent="0.25">
      <c r="A1" s="225" t="s">
        <v>131</v>
      </c>
      <c r="B1" s="225"/>
      <c r="C1" s="225"/>
      <c r="D1" s="225"/>
      <c r="E1" s="225"/>
      <c r="F1" s="225"/>
      <c r="G1" s="225"/>
    </row>
    <row r="2" spans="1:7" ht="12.75" customHeight="1" x14ac:dyDescent="0.25"/>
    <row r="3" spans="1:7" ht="15" customHeight="1" x14ac:dyDescent="0.25">
      <c r="A3" s="226" t="s">
        <v>0</v>
      </c>
      <c r="B3" s="226"/>
      <c r="C3" s="226"/>
      <c r="D3" s="226"/>
      <c r="E3" s="226"/>
      <c r="F3" s="226"/>
      <c r="G3" s="226"/>
    </row>
    <row r="4" spans="1:7" ht="12.75" customHeight="1" x14ac:dyDescent="0.25">
      <c r="A4" s="224" t="s">
        <v>147</v>
      </c>
      <c r="B4" s="224"/>
      <c r="C4" s="224"/>
      <c r="D4" s="224"/>
      <c r="E4" s="224"/>
      <c r="F4" s="224"/>
      <c r="G4" s="224"/>
    </row>
    <row r="5" spans="1:7" ht="12.75" customHeight="1" x14ac:dyDescent="0.25">
      <c r="A5" s="101"/>
      <c r="B5" s="101"/>
      <c r="C5" s="101"/>
      <c r="D5" s="101"/>
      <c r="E5" s="101"/>
      <c r="F5" s="101"/>
      <c r="G5" s="101"/>
    </row>
    <row r="6" spans="1:7" ht="15.75" customHeight="1" x14ac:dyDescent="0.25">
      <c r="A6" s="226" t="s">
        <v>1</v>
      </c>
      <c r="B6" s="226"/>
      <c r="C6" s="226"/>
      <c r="D6" s="226"/>
      <c r="E6" s="226"/>
      <c r="F6" s="226"/>
      <c r="G6" s="226"/>
    </row>
    <row r="7" spans="1:7" ht="6.75" customHeight="1" x14ac:dyDescent="0.25"/>
    <row r="8" spans="1:7" ht="34.5" customHeight="1" x14ac:dyDescent="0.25">
      <c r="A8" s="9"/>
      <c r="B8" s="10" t="s">
        <v>125</v>
      </c>
      <c r="C8" s="11" t="s">
        <v>126</v>
      </c>
      <c r="D8" s="12" t="s">
        <v>127</v>
      </c>
      <c r="E8" s="12" t="s">
        <v>128</v>
      </c>
      <c r="F8" s="12" t="s">
        <v>129</v>
      </c>
    </row>
    <row r="9" spans="1:7" x14ac:dyDescent="0.25">
      <c r="A9" s="33" t="s">
        <v>2</v>
      </c>
      <c r="B9" s="34">
        <v>1516068.9</v>
      </c>
      <c r="C9" s="34">
        <v>1855326</v>
      </c>
      <c r="D9" s="34">
        <v>2042445</v>
      </c>
      <c r="E9" s="34">
        <v>1902445</v>
      </c>
      <c r="F9" s="34">
        <v>1902445</v>
      </c>
      <c r="G9" s="35"/>
    </row>
    <row r="10" spans="1:7" x14ac:dyDescent="0.25">
      <c r="A10" s="36" t="s">
        <v>110</v>
      </c>
      <c r="B10" s="37">
        <v>1516068.9</v>
      </c>
      <c r="C10" s="37">
        <v>1855326</v>
      </c>
      <c r="D10" s="37">
        <v>2042445</v>
      </c>
      <c r="E10" s="37">
        <v>1902445</v>
      </c>
      <c r="F10" s="37">
        <v>1902445</v>
      </c>
      <c r="G10" s="35"/>
    </row>
    <row r="11" spans="1:7" ht="22.5" customHeight="1" x14ac:dyDescent="0.25">
      <c r="A11" s="36" t="s">
        <v>111</v>
      </c>
      <c r="B11" s="37">
        <v>0</v>
      </c>
      <c r="C11" s="36">
        <v>0</v>
      </c>
      <c r="D11" s="37">
        <v>0</v>
      </c>
      <c r="E11" s="37">
        <v>0</v>
      </c>
      <c r="F11" s="37">
        <v>0</v>
      </c>
      <c r="G11" s="35"/>
    </row>
    <row r="12" spans="1:7" x14ac:dyDescent="0.25">
      <c r="A12" s="33" t="s">
        <v>3</v>
      </c>
      <c r="B12" s="34">
        <v>1511193.59</v>
      </c>
      <c r="C12" s="38">
        <v>1876159</v>
      </c>
      <c r="D12" s="34">
        <v>2046630</v>
      </c>
      <c r="E12" s="34">
        <v>1906630</v>
      </c>
      <c r="F12" s="34">
        <v>1906630</v>
      </c>
      <c r="G12" s="35"/>
    </row>
    <row r="13" spans="1:7" x14ac:dyDescent="0.25">
      <c r="A13" s="36" t="s">
        <v>130</v>
      </c>
      <c r="B13" s="39">
        <v>1506736.37</v>
      </c>
      <c r="C13" s="40">
        <v>1870394</v>
      </c>
      <c r="D13" s="41">
        <v>2042210</v>
      </c>
      <c r="E13" s="37">
        <v>1902210</v>
      </c>
      <c r="F13" s="37">
        <v>1902210</v>
      </c>
      <c r="G13" s="35"/>
    </row>
    <row r="14" spans="1:7" ht="17.25" customHeight="1" x14ac:dyDescent="0.25">
      <c r="A14" s="36" t="s">
        <v>113</v>
      </c>
      <c r="B14" s="39">
        <v>4457.22</v>
      </c>
      <c r="C14" s="42">
        <v>5765</v>
      </c>
      <c r="D14" s="41">
        <v>4420</v>
      </c>
      <c r="E14" s="37">
        <v>4420</v>
      </c>
      <c r="F14" s="37">
        <v>4420</v>
      </c>
      <c r="G14" s="35"/>
    </row>
    <row r="15" spans="1:7" x14ac:dyDescent="0.25">
      <c r="A15" s="33" t="s">
        <v>4</v>
      </c>
      <c r="B15" s="43">
        <v>4875.3100000000004</v>
      </c>
      <c r="C15" s="43">
        <v>-20833</v>
      </c>
      <c r="D15" s="34">
        <v>-4185</v>
      </c>
      <c r="E15" s="34">
        <v>-4185</v>
      </c>
      <c r="F15" s="34">
        <v>-4185</v>
      </c>
      <c r="G15" s="35"/>
    </row>
    <row r="16" spans="1:7" ht="9.75" customHeight="1" x14ac:dyDescent="0.25">
      <c r="A16" s="35"/>
      <c r="B16" s="35"/>
      <c r="C16" s="35"/>
      <c r="D16" s="35"/>
      <c r="E16" s="35"/>
      <c r="F16" s="35"/>
      <c r="G16" s="35"/>
    </row>
    <row r="17" spans="1:7" ht="15.75" customHeight="1" x14ac:dyDescent="0.25">
      <c r="A17" s="227" t="s">
        <v>5</v>
      </c>
      <c r="B17" s="227"/>
      <c r="C17" s="227"/>
      <c r="D17" s="227"/>
      <c r="E17" s="227"/>
      <c r="F17" s="227"/>
      <c r="G17" s="227"/>
    </row>
    <row r="18" spans="1:7" ht="7.5" customHeight="1" x14ac:dyDescent="0.25">
      <c r="A18" s="35"/>
      <c r="B18" s="35"/>
      <c r="C18" s="35"/>
      <c r="D18" s="35"/>
      <c r="E18" s="35"/>
      <c r="F18" s="35"/>
      <c r="G18" s="35"/>
    </row>
    <row r="19" spans="1:7" ht="35.25" customHeight="1" x14ac:dyDescent="0.25">
      <c r="A19" s="74"/>
      <c r="B19" s="75" t="s">
        <v>125</v>
      </c>
      <c r="C19" s="75" t="s">
        <v>126</v>
      </c>
      <c r="D19" s="75" t="s">
        <v>127</v>
      </c>
      <c r="E19" s="75" t="s">
        <v>128</v>
      </c>
      <c r="F19" s="75" t="s">
        <v>129</v>
      </c>
      <c r="G19" s="35"/>
    </row>
    <row r="20" spans="1:7" ht="26.25" customHeight="1" x14ac:dyDescent="0.25">
      <c r="A20" s="76" t="s">
        <v>114</v>
      </c>
      <c r="B20" s="77">
        <v>0</v>
      </c>
      <c r="C20" s="77">
        <v>0</v>
      </c>
      <c r="D20" s="77">
        <v>0</v>
      </c>
      <c r="E20" s="77">
        <v>0</v>
      </c>
      <c r="F20" s="77">
        <v>0</v>
      </c>
      <c r="G20" s="35"/>
    </row>
    <row r="21" spans="1:7" ht="26.25" customHeight="1" x14ac:dyDescent="0.25">
      <c r="A21" s="76" t="s">
        <v>115</v>
      </c>
      <c r="B21" s="77">
        <v>0</v>
      </c>
      <c r="C21" s="77">
        <v>0</v>
      </c>
      <c r="D21" s="77">
        <v>0</v>
      </c>
      <c r="E21" s="77">
        <v>0</v>
      </c>
      <c r="F21" s="77">
        <v>0</v>
      </c>
      <c r="G21" s="35"/>
    </row>
    <row r="22" spans="1:7" ht="26.25" customHeight="1" x14ac:dyDescent="0.25">
      <c r="A22" s="78" t="s">
        <v>6</v>
      </c>
      <c r="B22" s="79">
        <v>0</v>
      </c>
      <c r="C22" s="79">
        <v>0</v>
      </c>
      <c r="D22" s="79">
        <v>0</v>
      </c>
      <c r="E22" s="79">
        <v>0</v>
      </c>
      <c r="F22" s="79">
        <v>0</v>
      </c>
      <c r="G22" s="35"/>
    </row>
    <row r="23" spans="1:7" ht="18" x14ac:dyDescent="0.25">
      <c r="A23" s="78" t="s">
        <v>116</v>
      </c>
      <c r="B23" s="79">
        <v>4875.3100000000004</v>
      </c>
      <c r="C23" s="79">
        <v>-20833</v>
      </c>
      <c r="D23" s="79">
        <v>-4185</v>
      </c>
      <c r="E23" s="79">
        <v>-4185</v>
      </c>
      <c r="F23" s="79">
        <v>-4185</v>
      </c>
      <c r="G23" s="35"/>
    </row>
    <row r="24" spans="1:7" ht="5.25" customHeight="1" x14ac:dyDescent="0.25">
      <c r="A24" s="35"/>
      <c r="B24" s="35"/>
      <c r="C24" s="35"/>
      <c r="D24" s="35"/>
      <c r="E24" s="35"/>
      <c r="F24" s="35"/>
      <c r="G24" s="35"/>
    </row>
    <row r="25" spans="1:7" ht="20.25" customHeight="1" x14ac:dyDescent="0.25">
      <c r="A25" s="227" t="s">
        <v>146</v>
      </c>
      <c r="B25" s="227"/>
      <c r="C25" s="227"/>
      <c r="D25" s="227"/>
      <c r="E25" s="227"/>
      <c r="F25" s="227"/>
      <c r="G25" s="227"/>
    </row>
    <row r="26" spans="1:7" ht="7.5" customHeight="1" x14ac:dyDescent="0.25">
      <c r="A26" s="35"/>
      <c r="B26" s="35"/>
      <c r="C26" s="35"/>
      <c r="D26" s="35"/>
      <c r="E26" s="35"/>
      <c r="F26" s="35"/>
      <c r="G26" s="35"/>
    </row>
    <row r="27" spans="1:7" ht="28.5" customHeight="1" x14ac:dyDescent="0.25">
      <c r="A27" s="74"/>
      <c r="B27" s="75" t="s">
        <v>125</v>
      </c>
      <c r="C27" s="75" t="s">
        <v>126</v>
      </c>
      <c r="D27" s="75" t="s">
        <v>127</v>
      </c>
      <c r="E27" s="75" t="s">
        <v>128</v>
      </c>
      <c r="F27" s="75" t="s">
        <v>129</v>
      </c>
      <c r="G27" s="35"/>
    </row>
    <row r="28" spans="1:7" ht="20.25" customHeight="1" x14ac:dyDescent="0.25">
      <c r="A28" s="80" t="s">
        <v>132</v>
      </c>
      <c r="B28" s="81">
        <v>17323</v>
      </c>
      <c r="C28" s="81">
        <v>31773</v>
      </c>
      <c r="D28" s="81">
        <v>12555</v>
      </c>
      <c r="E28" s="81">
        <v>8370</v>
      </c>
      <c r="F28" s="81">
        <v>4185</v>
      </c>
      <c r="G28" s="35"/>
    </row>
    <row r="29" spans="1:7" ht="20.25" customHeight="1" x14ac:dyDescent="0.25">
      <c r="A29" s="78" t="s">
        <v>119</v>
      </c>
      <c r="B29" s="79">
        <f>+B23+B28</f>
        <v>22198.31</v>
      </c>
      <c r="C29" s="79">
        <v>10940</v>
      </c>
      <c r="D29" s="79">
        <v>8370</v>
      </c>
      <c r="E29" s="79">
        <v>4185</v>
      </c>
      <c r="F29" s="79">
        <v>0</v>
      </c>
      <c r="G29" s="35"/>
    </row>
    <row r="30" spans="1:7" ht="47.25" customHeight="1" x14ac:dyDescent="0.25">
      <c r="A30" s="78" t="s">
        <v>120</v>
      </c>
      <c r="B30" s="79">
        <v>0</v>
      </c>
      <c r="C30" s="79">
        <v>0</v>
      </c>
      <c r="D30" s="79">
        <v>0</v>
      </c>
      <c r="E30" s="79">
        <v>0</v>
      </c>
      <c r="F30" s="79">
        <v>0</v>
      </c>
      <c r="G30" s="35"/>
    </row>
    <row r="31" spans="1:7" ht="11.25" customHeight="1" x14ac:dyDescent="0.25">
      <c r="A31" s="35"/>
      <c r="B31" s="35"/>
      <c r="C31" s="35"/>
      <c r="D31" s="35"/>
      <c r="E31" s="35"/>
      <c r="F31" s="35"/>
      <c r="G31" s="35"/>
    </row>
    <row r="32" spans="1:7" ht="15.75" customHeight="1" x14ac:dyDescent="0.25">
      <c r="A32" s="227" t="s">
        <v>121</v>
      </c>
      <c r="B32" s="227"/>
      <c r="C32" s="227"/>
      <c r="D32" s="227"/>
      <c r="E32" s="227"/>
      <c r="F32" s="227"/>
      <c r="G32" s="227"/>
    </row>
    <row r="33" spans="1:7" ht="8.25" customHeight="1" x14ac:dyDescent="0.25">
      <c r="A33" s="35"/>
      <c r="B33" s="35"/>
      <c r="C33" s="35"/>
      <c r="D33" s="35"/>
      <c r="E33" s="35"/>
      <c r="F33" s="35"/>
      <c r="G33" s="35"/>
    </row>
    <row r="34" spans="1:7" ht="30.75" customHeight="1" x14ac:dyDescent="0.25">
      <c r="A34" s="44"/>
      <c r="B34" s="84" t="s">
        <v>125</v>
      </c>
      <c r="C34" s="84" t="s">
        <v>126</v>
      </c>
      <c r="D34" s="84" t="s">
        <v>127</v>
      </c>
      <c r="E34" s="84" t="s">
        <v>128</v>
      </c>
      <c r="F34" s="84" t="s">
        <v>129</v>
      </c>
      <c r="G34" s="35"/>
    </row>
    <row r="35" spans="1:7" ht="18" x14ac:dyDescent="0.25">
      <c r="A35" s="82" t="s">
        <v>118</v>
      </c>
      <c r="B35" s="85">
        <f>+B28</f>
        <v>17323</v>
      </c>
      <c r="C35" s="85">
        <v>31773</v>
      </c>
      <c r="D35" s="85">
        <v>12555</v>
      </c>
      <c r="E35" s="85">
        <v>8370</v>
      </c>
      <c r="F35" s="85">
        <v>4185</v>
      </c>
      <c r="G35" s="35"/>
    </row>
    <row r="36" spans="1:7" ht="27" x14ac:dyDescent="0.25">
      <c r="A36" s="82" t="s">
        <v>122</v>
      </c>
      <c r="B36" s="86"/>
      <c r="C36" s="86">
        <v>20833</v>
      </c>
      <c r="D36" s="87">
        <v>4185</v>
      </c>
      <c r="E36" s="87">
        <v>4185</v>
      </c>
      <c r="F36" s="87">
        <v>4185</v>
      </c>
      <c r="G36" s="35"/>
    </row>
    <row r="37" spans="1:7" ht="12.75" customHeight="1" x14ac:dyDescent="0.25">
      <c r="A37" s="82" t="s">
        <v>123</v>
      </c>
      <c r="B37" s="40">
        <f>+B15</f>
        <v>4875.3100000000004</v>
      </c>
      <c r="C37" s="40">
        <v>0</v>
      </c>
      <c r="D37" s="88">
        <v>-140000</v>
      </c>
      <c r="E37" s="88">
        <v>-140000</v>
      </c>
      <c r="F37" s="88">
        <v>-140000</v>
      </c>
      <c r="G37" s="35"/>
    </row>
    <row r="38" spans="1:7" ht="18" x14ac:dyDescent="0.25">
      <c r="A38" s="83" t="s">
        <v>119</v>
      </c>
      <c r="B38" s="42">
        <f>+B35+B37</f>
        <v>22198.31</v>
      </c>
      <c r="C38" s="42">
        <v>10940</v>
      </c>
      <c r="D38" s="42">
        <f>+D23+D36+D37</f>
        <v>-140000</v>
      </c>
      <c r="E38" s="42">
        <f t="shared" ref="E38:G38" si="0">+E23+E36+E37</f>
        <v>-140000</v>
      </c>
      <c r="F38" s="42">
        <f t="shared" si="0"/>
        <v>-140000</v>
      </c>
      <c r="G38" s="42">
        <f t="shared" si="0"/>
        <v>0</v>
      </c>
    </row>
    <row r="39" spans="1:7" ht="18.75" customHeight="1" x14ac:dyDescent="0.25"/>
    <row r="40" spans="1:7" ht="51" customHeight="1" x14ac:dyDescent="0.25">
      <c r="A40" s="222" t="s">
        <v>7</v>
      </c>
      <c r="B40" s="222"/>
      <c r="C40" s="222"/>
      <c r="D40" s="222"/>
      <c r="E40" s="222"/>
      <c r="F40" s="222"/>
      <c r="G40" s="222"/>
    </row>
    <row r="42" spans="1:7" x14ac:dyDescent="0.25">
      <c r="A42" s="21" t="s">
        <v>106</v>
      </c>
    </row>
    <row r="43" spans="1:7" x14ac:dyDescent="0.25">
      <c r="A43" s="21" t="s">
        <v>108</v>
      </c>
    </row>
    <row r="44" spans="1:7" x14ac:dyDescent="0.25">
      <c r="A44" s="20" t="s">
        <v>107</v>
      </c>
    </row>
  </sheetData>
  <mergeCells count="8">
    <mergeCell ref="A40:G40"/>
    <mergeCell ref="A1:G1"/>
    <mergeCell ref="A3:G3"/>
    <mergeCell ref="A6:G6"/>
    <mergeCell ref="A17:G17"/>
    <mergeCell ref="A32:G32"/>
    <mergeCell ref="A25:G25"/>
    <mergeCell ref="A4:G4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opLeftCell="A13" workbookViewId="0">
      <selection activeCell="P30" sqref="P30"/>
    </sheetView>
  </sheetViews>
  <sheetFormatPr defaultRowHeight="15" x14ac:dyDescent="0.25"/>
  <cols>
    <col min="1" max="1" width="30" style="22" customWidth="1"/>
    <col min="2" max="2" width="6.7109375" style="22" hidden="1" customWidth="1"/>
    <col min="3" max="3" width="1" style="22" hidden="1" customWidth="1"/>
    <col min="4" max="4" width="9.140625" style="22" hidden="1" customWidth="1"/>
    <col min="5" max="5" width="25.28515625" style="22" hidden="1" customWidth="1"/>
    <col min="6" max="10" width="11.7109375" style="22" customWidth="1"/>
    <col min="11" max="16384" width="9.140625" style="22"/>
  </cols>
  <sheetData>
    <row r="1" spans="1:10" ht="32.25" customHeight="1" x14ac:dyDescent="0.25">
      <c r="A1" s="246" t="s">
        <v>124</v>
      </c>
      <c r="B1" s="246"/>
      <c r="C1" s="246"/>
      <c r="D1" s="246"/>
      <c r="E1" s="246"/>
      <c r="F1" s="246"/>
      <c r="G1" s="246"/>
      <c r="H1" s="246"/>
      <c r="I1" s="246"/>
      <c r="J1" s="246"/>
    </row>
    <row r="2" spans="1:10" ht="10.5" customHeight="1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246" t="s">
        <v>0</v>
      </c>
      <c r="B3" s="246"/>
      <c r="C3" s="246"/>
      <c r="D3" s="246"/>
      <c r="E3" s="246"/>
      <c r="F3" s="246"/>
      <c r="G3" s="246"/>
      <c r="H3" s="246"/>
      <c r="I3" s="247"/>
      <c r="J3" s="247"/>
    </row>
    <row r="4" spans="1:10" ht="19.5" customHeight="1" x14ac:dyDescent="0.25">
      <c r="A4" s="224" t="s">
        <v>147</v>
      </c>
      <c r="B4" s="224"/>
      <c r="C4" s="224"/>
      <c r="D4" s="224"/>
      <c r="E4" s="224"/>
      <c r="F4" s="224"/>
      <c r="G4" s="224"/>
      <c r="H4" s="224"/>
      <c r="I4" s="224"/>
      <c r="J4" s="224"/>
    </row>
    <row r="5" spans="1:10" ht="9" customHeight="1" x14ac:dyDescent="0.25">
      <c r="A5" s="23"/>
      <c r="B5" s="23"/>
      <c r="C5" s="23"/>
      <c r="D5" s="23"/>
      <c r="E5" s="23"/>
      <c r="F5" s="23"/>
      <c r="G5" s="23"/>
      <c r="H5" s="23"/>
      <c r="I5" s="24"/>
      <c r="J5" s="24"/>
    </row>
    <row r="6" spans="1:10" ht="15.75" x14ac:dyDescent="0.25">
      <c r="A6" s="246" t="s">
        <v>1</v>
      </c>
      <c r="B6" s="248"/>
      <c r="C6" s="248"/>
      <c r="D6" s="248"/>
      <c r="E6" s="248"/>
      <c r="F6" s="248"/>
      <c r="G6" s="248"/>
      <c r="H6" s="248"/>
      <c r="I6" s="248"/>
      <c r="J6" s="248"/>
    </row>
    <row r="7" spans="1:10" ht="10.5" customHeight="1" x14ac:dyDescent="0.3">
      <c r="A7" s="25"/>
      <c r="B7" s="26"/>
      <c r="C7" s="26"/>
      <c r="D7" s="26"/>
      <c r="E7" s="23"/>
      <c r="F7" s="27"/>
      <c r="G7" s="27"/>
      <c r="H7" s="27"/>
      <c r="I7" s="27"/>
      <c r="J7" s="28" t="s">
        <v>109</v>
      </c>
    </row>
    <row r="8" spans="1:10" ht="33.75" x14ac:dyDescent="0.25">
      <c r="A8" s="29"/>
      <c r="B8" s="29"/>
      <c r="C8" s="29"/>
      <c r="D8" s="30"/>
      <c r="E8" s="31"/>
      <c r="F8" s="1" t="s">
        <v>125</v>
      </c>
      <c r="G8" s="1" t="s">
        <v>126</v>
      </c>
      <c r="H8" s="1" t="s">
        <v>127</v>
      </c>
      <c r="I8" s="1" t="s">
        <v>128</v>
      </c>
      <c r="J8" s="1" t="s">
        <v>129</v>
      </c>
    </row>
    <row r="9" spans="1:10" ht="18" customHeight="1" x14ac:dyDescent="0.25">
      <c r="A9" s="235" t="s">
        <v>2</v>
      </c>
      <c r="B9" s="231"/>
      <c r="C9" s="231"/>
      <c r="D9" s="231"/>
      <c r="E9" s="249"/>
      <c r="F9" s="45">
        <f>F10+F11</f>
        <v>1516068.9</v>
      </c>
      <c r="G9" s="45">
        <f t="shared" ref="G9:J9" si="0">G10+G11</f>
        <v>1855326</v>
      </c>
      <c r="H9" s="45">
        <f t="shared" si="0"/>
        <v>2042445</v>
      </c>
      <c r="I9" s="45">
        <f t="shared" si="0"/>
        <v>1902445</v>
      </c>
      <c r="J9" s="45">
        <f t="shared" si="0"/>
        <v>1902445</v>
      </c>
    </row>
    <row r="10" spans="1:10" ht="18" customHeight="1" x14ac:dyDescent="0.25">
      <c r="A10" s="250" t="s">
        <v>110</v>
      </c>
      <c r="B10" s="251"/>
      <c r="C10" s="251"/>
      <c r="D10" s="251"/>
      <c r="E10" s="245"/>
      <c r="F10" s="46">
        <f>+SAŽETAK1!B10</f>
        <v>1516068.9</v>
      </c>
      <c r="G10" s="46">
        <f>+SAŽETAK1!C10</f>
        <v>1855326</v>
      </c>
      <c r="H10" s="46">
        <f>+SAŽETAK1!D10</f>
        <v>2042445</v>
      </c>
      <c r="I10" s="46">
        <f>+SAŽETAK1!E10</f>
        <v>1902445</v>
      </c>
      <c r="J10" s="46">
        <f>+SAŽETAK1!F10</f>
        <v>1902445</v>
      </c>
    </row>
    <row r="11" spans="1:10" ht="18" customHeight="1" x14ac:dyDescent="0.25">
      <c r="A11" s="244" t="s">
        <v>111</v>
      </c>
      <c r="B11" s="245"/>
      <c r="C11" s="245"/>
      <c r="D11" s="245"/>
      <c r="E11" s="245"/>
      <c r="F11" s="46"/>
      <c r="G11" s="46"/>
      <c r="H11" s="46"/>
      <c r="I11" s="46"/>
      <c r="J11" s="46"/>
    </row>
    <row r="12" spans="1:10" ht="18" customHeight="1" x14ac:dyDescent="0.25">
      <c r="A12" s="47" t="s">
        <v>3</v>
      </c>
      <c r="B12" s="48"/>
      <c r="C12" s="48"/>
      <c r="D12" s="48"/>
      <c r="E12" s="48"/>
      <c r="F12" s="45">
        <f>F13+F14</f>
        <v>1511193.59</v>
      </c>
      <c r="G12" s="45">
        <f t="shared" ref="G12:J12" si="1">G13+G14</f>
        <v>1876159</v>
      </c>
      <c r="H12" s="45">
        <f t="shared" si="1"/>
        <v>2046630</v>
      </c>
      <c r="I12" s="45">
        <f t="shared" si="1"/>
        <v>1906630</v>
      </c>
      <c r="J12" s="45">
        <f t="shared" si="1"/>
        <v>1906630</v>
      </c>
    </row>
    <row r="13" spans="1:10" ht="18" customHeight="1" x14ac:dyDescent="0.25">
      <c r="A13" s="252" t="s">
        <v>112</v>
      </c>
      <c r="B13" s="251"/>
      <c r="C13" s="251"/>
      <c r="D13" s="251"/>
      <c r="E13" s="251"/>
      <c r="F13" s="46">
        <f>+SAŽETAK1!B13</f>
        <v>1506736.37</v>
      </c>
      <c r="G13" s="46">
        <f>+SAŽETAK1!C13</f>
        <v>1870394</v>
      </c>
      <c r="H13" s="46">
        <f>+SAŽETAK1!D13</f>
        <v>2042210</v>
      </c>
      <c r="I13" s="46">
        <f>+SAŽETAK1!E13</f>
        <v>1902210</v>
      </c>
      <c r="J13" s="46">
        <f>+SAŽETAK1!F13</f>
        <v>1902210</v>
      </c>
    </row>
    <row r="14" spans="1:10" ht="18" customHeight="1" x14ac:dyDescent="0.25">
      <c r="A14" s="253" t="s">
        <v>113</v>
      </c>
      <c r="B14" s="254"/>
      <c r="C14" s="254"/>
      <c r="D14" s="254"/>
      <c r="E14" s="255"/>
      <c r="F14" s="46">
        <f>+SAŽETAK1!B14</f>
        <v>4457.22</v>
      </c>
      <c r="G14" s="46">
        <f>+SAŽETAK1!C14</f>
        <v>5765</v>
      </c>
      <c r="H14" s="46">
        <f>+SAŽETAK1!D14</f>
        <v>4420</v>
      </c>
      <c r="I14" s="46">
        <f>+SAŽETAK1!E14</f>
        <v>4420</v>
      </c>
      <c r="J14" s="46">
        <f>+SAŽETAK1!F14</f>
        <v>4420</v>
      </c>
    </row>
    <row r="15" spans="1:10" ht="18" customHeight="1" x14ac:dyDescent="0.25">
      <c r="A15" s="230" t="s">
        <v>4</v>
      </c>
      <c r="B15" s="231"/>
      <c r="C15" s="231"/>
      <c r="D15" s="231"/>
      <c r="E15" s="231"/>
      <c r="F15" s="45">
        <f>F9-F12</f>
        <v>4875.309999999823</v>
      </c>
      <c r="G15" s="45">
        <f t="shared" ref="G15:J15" si="2">G9-G12</f>
        <v>-20833</v>
      </c>
      <c r="H15" s="45">
        <f t="shared" si="2"/>
        <v>-4185</v>
      </c>
      <c r="I15" s="45">
        <f t="shared" si="2"/>
        <v>-4185</v>
      </c>
      <c r="J15" s="45">
        <f t="shared" si="2"/>
        <v>-4185</v>
      </c>
    </row>
    <row r="16" spans="1:10" ht="9" customHeight="1" x14ac:dyDescent="0.25">
      <c r="A16" s="49"/>
      <c r="B16" s="50"/>
      <c r="C16" s="50"/>
      <c r="D16" s="50"/>
      <c r="E16" s="50"/>
      <c r="F16" s="50"/>
      <c r="G16" s="50"/>
      <c r="H16" s="51"/>
      <c r="I16" s="51"/>
      <c r="J16" s="51"/>
    </row>
    <row r="17" spans="1:10" ht="15.75" x14ac:dyDescent="0.25">
      <c r="A17" s="232" t="s">
        <v>5</v>
      </c>
      <c r="B17" s="233"/>
      <c r="C17" s="233"/>
      <c r="D17" s="233"/>
      <c r="E17" s="233"/>
      <c r="F17" s="233"/>
      <c r="G17" s="233"/>
      <c r="H17" s="233"/>
      <c r="I17" s="233"/>
      <c r="J17" s="233"/>
    </row>
    <row r="18" spans="1:10" ht="6" customHeight="1" x14ac:dyDescent="0.25">
      <c r="A18" s="49"/>
      <c r="B18" s="50"/>
      <c r="C18" s="50"/>
      <c r="D18" s="50"/>
      <c r="E18" s="50"/>
      <c r="F18" s="50"/>
      <c r="G18" s="50"/>
      <c r="H18" s="51"/>
      <c r="I18" s="51"/>
      <c r="J18" s="51"/>
    </row>
    <row r="19" spans="1:10" ht="33.75" x14ac:dyDescent="0.25">
      <c r="A19" s="52"/>
      <c r="B19" s="52"/>
      <c r="C19" s="52"/>
      <c r="D19" s="53"/>
      <c r="E19" s="54"/>
      <c r="F19" s="1" t="s">
        <v>125</v>
      </c>
      <c r="G19" s="1" t="s">
        <v>126</v>
      </c>
      <c r="H19" s="1" t="s">
        <v>127</v>
      </c>
      <c r="I19" s="1" t="s">
        <v>128</v>
      </c>
      <c r="J19" s="1" t="s">
        <v>129</v>
      </c>
    </row>
    <row r="20" spans="1:10" ht="18" customHeight="1" x14ac:dyDescent="0.25">
      <c r="A20" s="244" t="s">
        <v>114</v>
      </c>
      <c r="B20" s="245"/>
      <c r="C20" s="245"/>
      <c r="D20" s="245"/>
      <c r="E20" s="245"/>
      <c r="F20" s="46"/>
      <c r="G20" s="46"/>
      <c r="H20" s="46"/>
      <c r="I20" s="46"/>
      <c r="J20" s="55"/>
    </row>
    <row r="21" spans="1:10" ht="18" customHeight="1" x14ac:dyDescent="0.25">
      <c r="A21" s="244" t="s">
        <v>115</v>
      </c>
      <c r="B21" s="245"/>
      <c r="C21" s="245"/>
      <c r="D21" s="245"/>
      <c r="E21" s="245"/>
      <c r="F21" s="46"/>
      <c r="G21" s="46"/>
      <c r="H21" s="46"/>
      <c r="I21" s="46"/>
      <c r="J21" s="55"/>
    </row>
    <row r="22" spans="1:10" ht="18" customHeight="1" x14ac:dyDescent="0.25">
      <c r="A22" s="230" t="s">
        <v>6</v>
      </c>
      <c r="B22" s="231"/>
      <c r="C22" s="231"/>
      <c r="D22" s="231"/>
      <c r="E22" s="231"/>
      <c r="F22" s="45">
        <f>F20-F21</f>
        <v>0</v>
      </c>
      <c r="G22" s="45">
        <f t="shared" ref="G22:J22" si="3">G20-G21</f>
        <v>0</v>
      </c>
      <c r="H22" s="45">
        <f t="shared" si="3"/>
        <v>0</v>
      </c>
      <c r="I22" s="45">
        <f t="shared" si="3"/>
        <v>0</v>
      </c>
      <c r="J22" s="45">
        <f t="shared" si="3"/>
        <v>0</v>
      </c>
    </row>
    <row r="23" spans="1:10" ht="18" customHeight="1" x14ac:dyDescent="0.25">
      <c r="A23" s="230" t="s">
        <v>116</v>
      </c>
      <c r="B23" s="231"/>
      <c r="C23" s="231"/>
      <c r="D23" s="231"/>
      <c r="E23" s="231"/>
      <c r="F23" s="45">
        <f>F15+F22</f>
        <v>4875.309999999823</v>
      </c>
      <c r="G23" s="45">
        <f t="shared" ref="G23:J23" si="4">G15+G22</f>
        <v>-20833</v>
      </c>
      <c r="H23" s="45">
        <f t="shared" si="4"/>
        <v>-4185</v>
      </c>
      <c r="I23" s="45">
        <f t="shared" si="4"/>
        <v>-4185</v>
      </c>
      <c r="J23" s="45">
        <f t="shared" si="4"/>
        <v>-4185</v>
      </c>
    </row>
    <row r="24" spans="1:10" ht="9" customHeight="1" x14ac:dyDescent="0.25">
      <c r="A24" s="56"/>
      <c r="B24" s="50"/>
      <c r="C24" s="50"/>
      <c r="D24" s="50"/>
      <c r="E24" s="50"/>
      <c r="F24" s="50"/>
      <c r="G24" s="50"/>
      <c r="H24" s="51"/>
      <c r="I24" s="51"/>
      <c r="J24" s="51"/>
    </row>
    <row r="25" spans="1:10" ht="15.75" x14ac:dyDescent="0.25">
      <c r="A25" s="232" t="s">
        <v>117</v>
      </c>
      <c r="B25" s="233"/>
      <c r="C25" s="233"/>
      <c r="D25" s="233"/>
      <c r="E25" s="233"/>
      <c r="F25" s="233"/>
      <c r="G25" s="233"/>
      <c r="H25" s="233"/>
      <c r="I25" s="233"/>
      <c r="J25" s="233"/>
    </row>
    <row r="26" spans="1:10" ht="3.75" customHeight="1" x14ac:dyDescent="0.25">
      <c r="A26" s="57"/>
      <c r="B26" s="58"/>
      <c r="C26" s="58"/>
      <c r="D26" s="58"/>
      <c r="E26" s="58"/>
      <c r="F26" s="58"/>
      <c r="G26" s="58"/>
      <c r="H26" s="58"/>
      <c r="I26" s="58"/>
      <c r="J26" s="58"/>
    </row>
    <row r="27" spans="1:10" ht="33.75" x14ac:dyDescent="0.25">
      <c r="A27" s="52"/>
      <c r="B27" s="52"/>
      <c r="C27" s="52"/>
      <c r="D27" s="53"/>
      <c r="E27" s="54"/>
      <c r="F27" s="1" t="s">
        <v>125</v>
      </c>
      <c r="G27" s="1" t="s">
        <v>126</v>
      </c>
      <c r="H27" s="1" t="s">
        <v>127</v>
      </c>
      <c r="I27" s="1" t="s">
        <v>128</v>
      </c>
      <c r="J27" s="1" t="s">
        <v>129</v>
      </c>
    </row>
    <row r="28" spans="1:10" ht="18" customHeight="1" x14ac:dyDescent="0.25">
      <c r="A28" s="234" t="s">
        <v>118</v>
      </c>
      <c r="B28" s="234"/>
      <c r="C28" s="234"/>
      <c r="D28" s="234"/>
      <c r="E28" s="234"/>
      <c r="F28" s="59">
        <v>17323</v>
      </c>
      <c r="G28" s="59">
        <f>+SAŽETAK1!C35</f>
        <v>31773</v>
      </c>
      <c r="H28" s="59">
        <f>+SAŽETAK1!D35</f>
        <v>12555</v>
      </c>
      <c r="I28" s="59">
        <f>+H29</f>
        <v>8370</v>
      </c>
      <c r="J28" s="60">
        <f>+I29</f>
        <v>4185</v>
      </c>
    </row>
    <row r="29" spans="1:10" ht="25.5" customHeight="1" x14ac:dyDescent="0.25">
      <c r="A29" s="230" t="s">
        <v>119</v>
      </c>
      <c r="B29" s="231"/>
      <c r="C29" s="231"/>
      <c r="D29" s="231"/>
      <c r="E29" s="231"/>
      <c r="F29" s="61">
        <f>F23+F28</f>
        <v>22198.309999999823</v>
      </c>
      <c r="G29" s="61">
        <f>G23+G28</f>
        <v>10940</v>
      </c>
      <c r="H29" s="61">
        <f t="shared" ref="H29:J29" si="5">H23+H28</f>
        <v>8370</v>
      </c>
      <c r="I29" s="61">
        <f t="shared" si="5"/>
        <v>4185</v>
      </c>
      <c r="J29" s="61">
        <f t="shared" si="5"/>
        <v>0</v>
      </c>
    </row>
    <row r="30" spans="1:10" ht="46.5" customHeight="1" x14ac:dyDescent="0.25">
      <c r="A30" s="235" t="s">
        <v>120</v>
      </c>
      <c r="B30" s="235"/>
      <c r="C30" s="235"/>
      <c r="D30" s="235"/>
      <c r="E30" s="235"/>
      <c r="F30" s="61">
        <f>F15+F22+F28-F29</f>
        <v>0</v>
      </c>
      <c r="G30" s="61">
        <f t="shared" ref="G30:J30" si="6">G15+G22+G28-G29</f>
        <v>0</v>
      </c>
      <c r="H30" s="61">
        <f t="shared" si="6"/>
        <v>0</v>
      </c>
      <c r="I30" s="61">
        <f t="shared" si="6"/>
        <v>0</v>
      </c>
      <c r="J30" s="61">
        <f t="shared" si="6"/>
        <v>0</v>
      </c>
    </row>
    <row r="31" spans="1:10" ht="9.75" customHeight="1" x14ac:dyDescent="0.25">
      <c r="A31" s="62"/>
      <c r="B31" s="63"/>
      <c r="C31" s="63"/>
      <c r="D31" s="63"/>
      <c r="E31" s="63"/>
      <c r="F31" s="63"/>
      <c r="G31" s="63"/>
      <c r="H31" s="63"/>
      <c r="I31" s="63"/>
      <c r="J31" s="63"/>
    </row>
    <row r="32" spans="1:10" ht="15.75" x14ac:dyDescent="0.25">
      <c r="A32" s="236" t="s">
        <v>121</v>
      </c>
      <c r="B32" s="236"/>
      <c r="C32" s="236"/>
      <c r="D32" s="236"/>
      <c r="E32" s="236"/>
      <c r="F32" s="236"/>
      <c r="G32" s="236"/>
      <c r="H32" s="236"/>
      <c r="I32" s="236"/>
      <c r="J32" s="236"/>
    </row>
    <row r="33" spans="1:10" ht="6" customHeight="1" x14ac:dyDescent="0.25">
      <c r="A33" s="64"/>
      <c r="B33" s="65"/>
      <c r="C33" s="65"/>
      <c r="D33" s="65"/>
      <c r="E33" s="65"/>
      <c r="F33" s="65"/>
      <c r="G33" s="65"/>
      <c r="H33" s="66"/>
      <c r="I33" s="66"/>
      <c r="J33" s="66"/>
    </row>
    <row r="34" spans="1:10" ht="33.75" x14ac:dyDescent="0.25">
      <c r="A34" s="67"/>
      <c r="B34" s="68"/>
      <c r="C34" s="68"/>
      <c r="D34" s="69"/>
      <c r="E34" s="70"/>
      <c r="F34" s="1" t="s">
        <v>125</v>
      </c>
      <c r="G34" s="1" t="s">
        <v>126</v>
      </c>
      <c r="H34" s="1" t="s">
        <v>127</v>
      </c>
      <c r="I34" s="1" t="s">
        <v>128</v>
      </c>
      <c r="J34" s="1" t="s">
        <v>129</v>
      </c>
    </row>
    <row r="35" spans="1:10" ht="18" customHeight="1" x14ac:dyDescent="0.25">
      <c r="A35" s="237" t="s">
        <v>118</v>
      </c>
      <c r="B35" s="238"/>
      <c r="C35" s="238"/>
      <c r="D35" s="238"/>
      <c r="E35" s="239"/>
      <c r="F35" s="71">
        <f>+F28</f>
        <v>17323</v>
      </c>
      <c r="G35" s="100">
        <v>31773</v>
      </c>
      <c r="H35" s="71">
        <f>+H28</f>
        <v>12555</v>
      </c>
      <c r="I35" s="71">
        <f>+H35-H36</f>
        <v>8370</v>
      </c>
      <c r="J35" s="71">
        <f>+I35-I36</f>
        <v>4185</v>
      </c>
    </row>
    <row r="36" spans="1:10" ht="22.5" customHeight="1" x14ac:dyDescent="0.25">
      <c r="A36" s="237" t="s">
        <v>122</v>
      </c>
      <c r="B36" s="238"/>
      <c r="C36" s="238"/>
      <c r="D36" s="238"/>
      <c r="E36" s="239"/>
      <c r="F36" s="71"/>
      <c r="G36" s="86">
        <v>20833</v>
      </c>
      <c r="H36" s="71">
        <f>-H23</f>
        <v>4185</v>
      </c>
      <c r="I36" s="71">
        <f>+H36</f>
        <v>4185</v>
      </c>
      <c r="J36" s="60">
        <f>+I36</f>
        <v>4185</v>
      </c>
    </row>
    <row r="37" spans="1:10" ht="18" customHeight="1" x14ac:dyDescent="0.25">
      <c r="A37" s="237" t="s">
        <v>123</v>
      </c>
      <c r="B37" s="240"/>
      <c r="C37" s="240"/>
      <c r="D37" s="240"/>
      <c r="E37" s="241"/>
      <c r="F37" s="71">
        <f>+F23</f>
        <v>4875.309999999823</v>
      </c>
      <c r="G37" s="71"/>
      <c r="H37" s="71">
        <f>+SAŽETAK1!D37</f>
        <v>-140000</v>
      </c>
      <c r="I37" s="71">
        <f>+SAŽETAK1!E37</f>
        <v>-140000</v>
      </c>
      <c r="J37" s="71">
        <f>+SAŽETAK1!F37</f>
        <v>-140000</v>
      </c>
    </row>
    <row r="38" spans="1:10" ht="18" customHeight="1" x14ac:dyDescent="0.25">
      <c r="A38" s="242" t="s">
        <v>119</v>
      </c>
      <c r="B38" s="243"/>
      <c r="C38" s="243"/>
      <c r="D38" s="243"/>
      <c r="E38" s="243"/>
      <c r="F38" s="72">
        <f>F35-F36+F37</f>
        <v>22198.309999999823</v>
      </c>
      <c r="G38" s="72">
        <f t="shared" ref="G38:J38" si="7">G35-G36+G37</f>
        <v>10940</v>
      </c>
      <c r="H38" s="72">
        <f t="shared" si="7"/>
        <v>-131630</v>
      </c>
      <c r="I38" s="72">
        <f t="shared" si="7"/>
        <v>-135815</v>
      </c>
      <c r="J38" s="73">
        <f t="shared" si="7"/>
        <v>-140000</v>
      </c>
    </row>
    <row r="39" spans="1:10" ht="17.25" customHeight="1" x14ac:dyDescent="0.25"/>
    <row r="40" spans="1:10" ht="48.75" customHeight="1" x14ac:dyDescent="0.25">
      <c r="A40" s="228" t="s">
        <v>7</v>
      </c>
      <c r="B40" s="229"/>
      <c r="C40" s="229"/>
      <c r="D40" s="229"/>
      <c r="E40" s="229"/>
      <c r="F40" s="229"/>
      <c r="G40" s="229"/>
      <c r="H40" s="229"/>
      <c r="I40" s="229"/>
      <c r="J40" s="229"/>
    </row>
    <row r="41" spans="1:10" ht="9" customHeight="1" x14ac:dyDescent="0.25"/>
    <row r="43" spans="1:10" x14ac:dyDescent="0.25">
      <c r="A43" s="21" t="s">
        <v>106</v>
      </c>
    </row>
    <row r="44" spans="1:10" x14ac:dyDescent="0.25">
      <c r="A44" s="21" t="s">
        <v>108</v>
      </c>
    </row>
    <row r="45" spans="1:10" x14ac:dyDescent="0.25">
      <c r="A45" s="20" t="s">
        <v>107</v>
      </c>
    </row>
  </sheetData>
  <mergeCells count="25">
    <mergeCell ref="A21:E21"/>
    <mergeCell ref="A1:J1"/>
    <mergeCell ref="A3:J3"/>
    <mergeCell ref="A6:J6"/>
    <mergeCell ref="A9:E9"/>
    <mergeCell ref="A10:E10"/>
    <mergeCell ref="A11:E11"/>
    <mergeCell ref="A13:E13"/>
    <mergeCell ref="A14:E14"/>
    <mergeCell ref="A15:E15"/>
    <mergeCell ref="A17:J17"/>
    <mergeCell ref="A20:E20"/>
    <mergeCell ref="A4:J4"/>
    <mergeCell ref="A40:J40"/>
    <mergeCell ref="A22:E22"/>
    <mergeCell ref="A23:E23"/>
    <mergeCell ref="A25:J25"/>
    <mergeCell ref="A28:E28"/>
    <mergeCell ref="A29:E29"/>
    <mergeCell ref="A30:E30"/>
    <mergeCell ref="A32:J32"/>
    <mergeCell ref="A35:E35"/>
    <mergeCell ref="A36:E36"/>
    <mergeCell ref="A37:E37"/>
    <mergeCell ref="A38:E38"/>
  </mergeCells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2"/>
  <sheetViews>
    <sheetView workbookViewId="0">
      <selection activeCell="K11" sqref="K11"/>
    </sheetView>
  </sheetViews>
  <sheetFormatPr defaultRowHeight="20.25" customHeight="1" x14ac:dyDescent="0.25"/>
  <cols>
    <col min="1" max="1" width="6.140625" style="143" customWidth="1"/>
    <col min="2" max="2" width="7.28515625" style="143" customWidth="1"/>
    <col min="3" max="3" width="28.85546875" style="143" customWidth="1"/>
    <col min="4" max="8" width="10.28515625" style="143" customWidth="1"/>
    <col min="9" max="16384" width="9.140625" style="143"/>
  </cols>
  <sheetData>
    <row r="1" spans="1:8" ht="20.25" customHeight="1" x14ac:dyDescent="0.25">
      <c r="A1" s="256" t="s">
        <v>159</v>
      </c>
      <c r="B1" s="256"/>
      <c r="C1" s="256"/>
      <c r="D1" s="256"/>
      <c r="E1" s="256"/>
      <c r="F1" s="256"/>
      <c r="G1" s="256"/>
      <c r="H1" s="256"/>
    </row>
    <row r="3" spans="1:8" ht="20.25" customHeight="1" x14ac:dyDescent="0.25">
      <c r="A3" s="257" t="s">
        <v>160</v>
      </c>
      <c r="B3" s="257"/>
      <c r="C3" s="257"/>
      <c r="D3" s="257"/>
      <c r="E3" s="257"/>
      <c r="F3" s="257"/>
      <c r="G3" s="257"/>
      <c r="H3" s="257"/>
    </row>
    <row r="5" spans="1:8" ht="20.25" customHeight="1" x14ac:dyDescent="0.25">
      <c r="A5" s="89" t="s">
        <v>139</v>
      </c>
      <c r="B5" s="90" t="s">
        <v>140</v>
      </c>
      <c r="C5" s="1" t="s">
        <v>10</v>
      </c>
      <c r="D5" s="1" t="s">
        <v>155</v>
      </c>
      <c r="E5" s="1" t="s">
        <v>156</v>
      </c>
      <c r="F5" s="1" t="s">
        <v>157</v>
      </c>
      <c r="G5" s="1" t="s">
        <v>153</v>
      </c>
      <c r="H5" s="1" t="s">
        <v>158</v>
      </c>
    </row>
    <row r="6" spans="1:8" ht="20.25" customHeight="1" x14ac:dyDescent="0.25">
      <c r="A6" s="91"/>
      <c r="B6" s="93"/>
      <c r="C6" s="2" t="s">
        <v>83</v>
      </c>
      <c r="D6" s="3">
        <v>1808834</v>
      </c>
      <c r="E6" s="3">
        <v>2111952</v>
      </c>
      <c r="F6" s="3">
        <v>1962381</v>
      </c>
      <c r="G6" s="3">
        <v>1962381</v>
      </c>
      <c r="H6" s="3">
        <v>1962381</v>
      </c>
    </row>
    <row r="7" spans="1:8" ht="20.25" customHeight="1" x14ac:dyDescent="0.25">
      <c r="A7" s="95" t="s">
        <v>11</v>
      </c>
      <c r="B7" s="92"/>
      <c r="C7" s="2" t="s">
        <v>12</v>
      </c>
      <c r="D7" s="3">
        <v>1808834</v>
      </c>
      <c r="E7" s="3">
        <v>2111952</v>
      </c>
      <c r="F7" s="3">
        <v>1962381</v>
      </c>
      <c r="G7" s="3">
        <v>1962381</v>
      </c>
      <c r="H7" s="3">
        <v>1962381</v>
      </c>
    </row>
    <row r="8" spans="1:8" ht="20.25" customHeight="1" x14ac:dyDescent="0.25">
      <c r="A8" s="94"/>
      <c r="B8" s="4" t="s">
        <v>13</v>
      </c>
      <c r="C8" s="4" t="s">
        <v>14</v>
      </c>
      <c r="D8" s="5">
        <v>1674710.61</v>
      </c>
      <c r="E8" s="5">
        <v>1961221</v>
      </c>
      <c r="F8" s="5">
        <v>1809120</v>
      </c>
      <c r="G8" s="5">
        <v>1809120</v>
      </c>
      <c r="H8" s="5">
        <v>1809120</v>
      </c>
    </row>
    <row r="9" spans="1:8" ht="20.25" customHeight="1" x14ac:dyDescent="0.25">
      <c r="A9" s="94"/>
      <c r="B9" s="4" t="s">
        <v>16</v>
      </c>
      <c r="C9" s="4" t="s">
        <v>17</v>
      </c>
      <c r="D9" s="5">
        <v>170.86</v>
      </c>
      <c r="E9" s="5">
        <v>248</v>
      </c>
      <c r="F9" s="5">
        <v>208</v>
      </c>
      <c r="G9" s="5">
        <v>208</v>
      </c>
      <c r="H9" s="5">
        <v>208</v>
      </c>
    </row>
    <row r="10" spans="1:8" ht="20.25" customHeight="1" x14ac:dyDescent="0.25">
      <c r="A10" s="94"/>
      <c r="B10" s="4" t="s">
        <v>18</v>
      </c>
      <c r="C10" s="4" t="s">
        <v>161</v>
      </c>
      <c r="D10" s="5">
        <v>8543.7999999999993</v>
      </c>
      <c r="E10" s="5">
        <v>9965</v>
      </c>
      <c r="F10" s="5">
        <v>9765</v>
      </c>
      <c r="G10" s="5">
        <v>9765</v>
      </c>
      <c r="H10" s="5">
        <v>9765</v>
      </c>
    </row>
    <row r="11" spans="1:8" ht="20.25" customHeight="1" x14ac:dyDescent="0.25">
      <c r="A11" s="94"/>
      <c r="B11" s="4" t="s">
        <v>21</v>
      </c>
      <c r="C11" s="4" t="s">
        <v>22</v>
      </c>
      <c r="D11" s="5">
        <v>125408.73</v>
      </c>
      <c r="E11" s="5">
        <v>140518</v>
      </c>
      <c r="F11" s="5">
        <v>143288</v>
      </c>
      <c r="G11" s="5">
        <v>143288</v>
      </c>
      <c r="H11" s="5">
        <v>143288</v>
      </c>
    </row>
    <row r="13" spans="1:8" ht="20.25" customHeight="1" x14ac:dyDescent="0.25">
      <c r="A13" s="89" t="s">
        <v>139</v>
      </c>
      <c r="B13" s="90" t="s">
        <v>140</v>
      </c>
      <c r="C13" s="1" t="s">
        <v>24</v>
      </c>
      <c r="D13" s="1" t="s">
        <v>155</v>
      </c>
      <c r="E13" s="1" t="s">
        <v>156</v>
      </c>
      <c r="F13" s="1" t="s">
        <v>157</v>
      </c>
      <c r="G13" s="1" t="s">
        <v>153</v>
      </c>
      <c r="H13" s="1" t="s">
        <v>158</v>
      </c>
    </row>
    <row r="14" spans="1:8" ht="20.25" customHeight="1" x14ac:dyDescent="0.25">
      <c r="A14" s="91"/>
      <c r="B14" s="93"/>
      <c r="C14" s="2" t="s">
        <v>40</v>
      </c>
      <c r="D14" s="3">
        <v>1818619.99</v>
      </c>
      <c r="E14" s="3">
        <v>2121954</v>
      </c>
      <c r="F14" s="3">
        <v>1965276</v>
      </c>
      <c r="G14" s="3">
        <v>1962381</v>
      </c>
      <c r="H14" s="3">
        <v>1962381</v>
      </c>
    </row>
    <row r="15" spans="1:8" ht="20.25" customHeight="1" x14ac:dyDescent="0.25">
      <c r="A15" s="95" t="s">
        <v>25</v>
      </c>
      <c r="B15" s="92"/>
      <c r="C15" s="2" t="s">
        <v>26</v>
      </c>
      <c r="D15" s="3">
        <v>1813545.71</v>
      </c>
      <c r="E15" s="3">
        <v>2115580</v>
      </c>
      <c r="F15" s="3">
        <v>1956576</v>
      </c>
      <c r="G15" s="3">
        <v>1955321</v>
      </c>
      <c r="H15" s="3">
        <v>1955321</v>
      </c>
    </row>
    <row r="16" spans="1:8" ht="20.25" customHeight="1" x14ac:dyDescent="0.25">
      <c r="A16" s="94"/>
      <c r="B16" s="4" t="s">
        <v>27</v>
      </c>
      <c r="C16" s="4" t="s">
        <v>28</v>
      </c>
      <c r="D16" s="5">
        <v>1629667.64</v>
      </c>
      <c r="E16" s="5">
        <v>1874087</v>
      </c>
      <c r="F16" s="5">
        <v>1758693</v>
      </c>
      <c r="G16" s="5">
        <v>1758693</v>
      </c>
      <c r="H16" s="5">
        <v>1758693</v>
      </c>
    </row>
    <row r="17" spans="1:8" ht="20.25" customHeight="1" x14ac:dyDescent="0.25">
      <c r="A17" s="94"/>
      <c r="B17" s="4" t="s">
        <v>19</v>
      </c>
      <c r="C17" s="4" t="s">
        <v>29</v>
      </c>
      <c r="D17" s="5">
        <v>182289.57</v>
      </c>
      <c r="E17" s="5">
        <v>240128</v>
      </c>
      <c r="F17" s="5">
        <v>196518</v>
      </c>
      <c r="G17" s="5">
        <v>195268</v>
      </c>
      <c r="H17" s="5">
        <v>195268</v>
      </c>
    </row>
    <row r="18" spans="1:8" ht="20.25" customHeight="1" x14ac:dyDescent="0.25">
      <c r="A18" s="94"/>
      <c r="B18" s="4" t="s">
        <v>30</v>
      </c>
      <c r="C18" s="4" t="s">
        <v>31</v>
      </c>
      <c r="D18" s="5">
        <v>0</v>
      </c>
      <c r="E18" s="5">
        <v>5</v>
      </c>
      <c r="F18" s="5">
        <v>5</v>
      </c>
      <c r="G18" s="5">
        <v>0</v>
      </c>
      <c r="H18" s="5">
        <v>0</v>
      </c>
    </row>
    <row r="19" spans="1:8" ht="20.25" customHeight="1" x14ac:dyDescent="0.25">
      <c r="A19" s="94"/>
      <c r="B19" s="4" t="s">
        <v>144</v>
      </c>
      <c r="C19" s="4" t="s">
        <v>162</v>
      </c>
      <c r="D19" s="5">
        <v>1588.5</v>
      </c>
      <c r="E19" s="5">
        <v>1360</v>
      </c>
      <c r="F19" s="5">
        <v>1360</v>
      </c>
      <c r="G19" s="5">
        <v>1360</v>
      </c>
      <c r="H19" s="5">
        <v>1360</v>
      </c>
    </row>
    <row r="20" spans="1:8" ht="20.25" customHeight="1" x14ac:dyDescent="0.25">
      <c r="A20" s="95" t="s">
        <v>32</v>
      </c>
      <c r="B20" s="92"/>
      <c r="C20" s="2" t="s">
        <v>33</v>
      </c>
      <c r="D20" s="3">
        <v>5074.28</v>
      </c>
      <c r="E20" s="3">
        <v>6374</v>
      </c>
      <c r="F20" s="3">
        <v>8700</v>
      </c>
      <c r="G20" s="3">
        <v>7060</v>
      </c>
      <c r="H20" s="3">
        <v>7060</v>
      </c>
    </row>
    <row r="21" spans="1:8" ht="20.25" customHeight="1" x14ac:dyDescent="0.25">
      <c r="A21" s="94"/>
      <c r="B21" s="4" t="s">
        <v>34</v>
      </c>
      <c r="C21" s="4" t="s">
        <v>35</v>
      </c>
      <c r="D21" s="5">
        <v>0</v>
      </c>
      <c r="E21" s="5">
        <v>50</v>
      </c>
      <c r="F21" s="5">
        <v>0</v>
      </c>
      <c r="G21" s="5">
        <v>0</v>
      </c>
      <c r="H21" s="5">
        <v>0</v>
      </c>
    </row>
    <row r="22" spans="1:8" ht="20.25" customHeight="1" x14ac:dyDescent="0.25">
      <c r="A22" s="94"/>
      <c r="B22" s="4" t="s">
        <v>36</v>
      </c>
      <c r="C22" s="4" t="s">
        <v>37</v>
      </c>
      <c r="D22" s="5">
        <v>5074.28</v>
      </c>
      <c r="E22" s="5">
        <v>6324</v>
      </c>
      <c r="F22" s="5">
        <v>8700</v>
      </c>
      <c r="G22" s="5">
        <v>7060</v>
      </c>
      <c r="H22" s="5">
        <v>7060</v>
      </c>
    </row>
  </sheetData>
  <mergeCells count="2">
    <mergeCell ref="A1:H1"/>
    <mergeCell ref="A3:H3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47"/>
  <sheetViews>
    <sheetView topLeftCell="A10" workbookViewId="0">
      <selection activeCell="G36" sqref="G36"/>
    </sheetView>
  </sheetViews>
  <sheetFormatPr defaultRowHeight="15.75" customHeight="1" x14ac:dyDescent="0.25"/>
  <cols>
    <col min="1" max="1" width="42.7109375" style="6" customWidth="1"/>
    <col min="2" max="3" width="10.28515625" style="6" customWidth="1"/>
    <col min="4" max="6" width="10.28515625" style="7" customWidth="1"/>
    <col min="7" max="7" width="9.140625" style="7"/>
    <col min="8" max="8" width="10.140625" style="7" bestFit="1" customWidth="1"/>
    <col min="9" max="9" width="19.140625" style="7" bestFit="1" customWidth="1"/>
    <col min="10" max="10" width="10.140625" style="7" bestFit="1" customWidth="1"/>
    <col min="11" max="12" width="11.7109375" style="7" bestFit="1" customWidth="1"/>
    <col min="13" max="16384" width="9.140625" style="7"/>
  </cols>
  <sheetData>
    <row r="1" spans="1:12" ht="15.75" customHeight="1" x14ac:dyDescent="0.25">
      <c r="A1" s="258" t="s">
        <v>163</v>
      </c>
      <c r="B1" s="258"/>
      <c r="C1" s="258"/>
      <c r="D1" s="258"/>
      <c r="E1" s="258"/>
      <c r="F1" s="258"/>
    </row>
    <row r="2" spans="1:12" s="32" customFormat="1" ht="15.75" customHeight="1" x14ac:dyDescent="0.25">
      <c r="A2" s="151"/>
      <c r="B2" s="151"/>
      <c r="C2" s="151"/>
      <c r="D2" s="151"/>
      <c r="E2" s="151"/>
      <c r="F2" s="151"/>
    </row>
    <row r="3" spans="1:12" s="32" customFormat="1" ht="23.25" customHeight="1" x14ac:dyDescent="0.2">
      <c r="A3" s="152" t="s">
        <v>39</v>
      </c>
      <c r="B3" s="153" t="s">
        <v>155</v>
      </c>
      <c r="C3" s="153" t="s">
        <v>156</v>
      </c>
      <c r="D3" s="153" t="s">
        <v>157</v>
      </c>
      <c r="E3" s="153" t="s">
        <v>153</v>
      </c>
      <c r="F3" s="153" t="s">
        <v>158</v>
      </c>
    </row>
    <row r="4" spans="1:12" s="32" customFormat="1" ht="15.75" customHeight="1" x14ac:dyDescent="0.2">
      <c r="A4" s="154" t="s">
        <v>2</v>
      </c>
      <c r="B4" s="155">
        <v>1808834</v>
      </c>
      <c r="C4" s="155">
        <v>2111952</v>
      </c>
      <c r="D4" s="155">
        <v>1962381</v>
      </c>
      <c r="E4" s="155">
        <v>1962381</v>
      </c>
      <c r="F4" s="155">
        <v>1962381</v>
      </c>
    </row>
    <row r="5" spans="1:12" s="32" customFormat="1" ht="15.75" customHeight="1" x14ac:dyDescent="0.2">
      <c r="A5" s="154" t="s">
        <v>133</v>
      </c>
      <c r="B5" s="155">
        <v>6544.6</v>
      </c>
      <c r="C5" s="155">
        <v>6610</v>
      </c>
      <c r="D5" s="155">
        <v>6580</v>
      </c>
      <c r="E5" s="155">
        <v>6580</v>
      </c>
      <c r="F5" s="155">
        <v>6580</v>
      </c>
    </row>
    <row r="6" spans="1:12" s="32" customFormat="1" ht="15.75" customHeight="1" x14ac:dyDescent="0.2">
      <c r="A6" s="156" t="s">
        <v>164</v>
      </c>
      <c r="B6" s="157">
        <v>0</v>
      </c>
      <c r="C6" s="157">
        <v>0</v>
      </c>
      <c r="D6" s="157">
        <v>6580</v>
      </c>
      <c r="E6" s="157">
        <v>6580</v>
      </c>
      <c r="F6" s="157">
        <v>6580</v>
      </c>
    </row>
    <row r="7" spans="1:12" s="32" customFormat="1" ht="15.75" customHeight="1" x14ac:dyDescent="0.2">
      <c r="A7" s="156" t="s">
        <v>77</v>
      </c>
      <c r="B7" s="157">
        <v>6544.6</v>
      </c>
      <c r="C7" s="157">
        <v>6610</v>
      </c>
      <c r="D7" s="157">
        <v>0</v>
      </c>
      <c r="E7" s="157">
        <v>0</v>
      </c>
      <c r="F7" s="157">
        <v>0</v>
      </c>
    </row>
    <row r="8" spans="1:12" s="32" customFormat="1" ht="15.75" customHeight="1" x14ac:dyDescent="0.2">
      <c r="A8" s="154" t="s">
        <v>134</v>
      </c>
      <c r="B8" s="155">
        <v>663.6</v>
      </c>
      <c r="C8" s="155">
        <v>665</v>
      </c>
      <c r="D8" s="155">
        <v>665</v>
      </c>
      <c r="E8" s="155">
        <v>665</v>
      </c>
      <c r="F8" s="155">
        <v>665</v>
      </c>
    </row>
    <row r="9" spans="1:12" s="32" customFormat="1" ht="15.75" customHeight="1" x14ac:dyDescent="0.2">
      <c r="A9" s="156" t="s">
        <v>165</v>
      </c>
      <c r="B9" s="157">
        <v>0</v>
      </c>
      <c r="C9" s="157">
        <v>0</v>
      </c>
      <c r="D9" s="157">
        <v>665</v>
      </c>
      <c r="E9" s="157">
        <v>665</v>
      </c>
      <c r="F9" s="157">
        <v>665</v>
      </c>
    </row>
    <row r="10" spans="1:12" s="32" customFormat="1" ht="15.75" customHeight="1" x14ac:dyDescent="0.2">
      <c r="A10" s="156" t="s">
        <v>78</v>
      </c>
      <c r="B10" s="157">
        <v>663.6</v>
      </c>
      <c r="C10" s="157">
        <v>665</v>
      </c>
      <c r="D10" s="157">
        <v>0</v>
      </c>
      <c r="E10" s="157">
        <v>0</v>
      </c>
      <c r="F10" s="157">
        <v>0</v>
      </c>
    </row>
    <row r="11" spans="1:12" ht="15.75" customHeight="1" x14ac:dyDescent="0.25">
      <c r="A11" s="154" t="s">
        <v>135</v>
      </c>
      <c r="B11" s="155">
        <v>116298.29</v>
      </c>
      <c r="C11" s="155">
        <v>130856</v>
      </c>
      <c r="D11" s="155">
        <v>133508</v>
      </c>
      <c r="E11" s="155">
        <v>133508</v>
      </c>
      <c r="F11" s="155">
        <v>133508</v>
      </c>
    </row>
    <row r="12" spans="1:12" ht="15.75" customHeight="1" x14ac:dyDescent="0.25">
      <c r="A12" s="156" t="s">
        <v>166</v>
      </c>
      <c r="B12" s="157">
        <v>0</v>
      </c>
      <c r="C12" s="157">
        <v>0</v>
      </c>
      <c r="D12" s="157">
        <v>133508</v>
      </c>
      <c r="E12" s="157">
        <v>133508</v>
      </c>
      <c r="F12" s="157">
        <v>133508</v>
      </c>
      <c r="I12" s="129"/>
      <c r="J12" s="130"/>
      <c r="K12" s="129"/>
      <c r="L12" s="129"/>
    </row>
    <row r="13" spans="1:12" ht="23.25" customHeight="1" x14ac:dyDescent="0.25">
      <c r="A13" s="156" t="s">
        <v>136</v>
      </c>
      <c r="B13" s="157">
        <v>116127.43</v>
      </c>
      <c r="C13" s="157">
        <v>130608</v>
      </c>
      <c r="D13" s="157">
        <v>0</v>
      </c>
      <c r="E13" s="157">
        <v>0</v>
      </c>
      <c r="F13" s="157">
        <v>0</v>
      </c>
    </row>
    <row r="14" spans="1:12" ht="15.75" customHeight="1" x14ac:dyDescent="0.25">
      <c r="A14" s="156" t="s">
        <v>79</v>
      </c>
      <c r="B14" s="157">
        <v>170.86</v>
      </c>
      <c r="C14" s="157">
        <v>248</v>
      </c>
      <c r="D14" s="157">
        <v>0</v>
      </c>
      <c r="E14" s="157">
        <v>0</v>
      </c>
      <c r="F14" s="157">
        <v>0</v>
      </c>
      <c r="I14" s="129"/>
      <c r="J14" s="129"/>
      <c r="K14" s="129"/>
      <c r="L14" s="129"/>
    </row>
    <row r="15" spans="1:12" ht="15.75" customHeight="1" x14ac:dyDescent="0.25">
      <c r="A15" s="154" t="s">
        <v>137</v>
      </c>
      <c r="B15" s="155">
        <v>1677447.31</v>
      </c>
      <c r="C15" s="155">
        <v>1964521</v>
      </c>
      <c r="D15" s="155">
        <v>1812528</v>
      </c>
      <c r="E15" s="155">
        <v>1812528</v>
      </c>
      <c r="F15" s="155">
        <v>1812528</v>
      </c>
      <c r="I15" s="129"/>
      <c r="J15" s="129"/>
      <c r="K15" s="129"/>
      <c r="L15" s="129"/>
    </row>
    <row r="16" spans="1:12" ht="15.75" customHeight="1" x14ac:dyDescent="0.25">
      <c r="A16" s="156" t="s">
        <v>167</v>
      </c>
      <c r="B16" s="157">
        <v>0</v>
      </c>
      <c r="C16" s="157">
        <v>0</v>
      </c>
      <c r="D16" s="157">
        <v>1784812</v>
      </c>
      <c r="E16" s="157">
        <v>1784812</v>
      </c>
      <c r="F16" s="157">
        <v>1784812</v>
      </c>
      <c r="I16" s="129"/>
      <c r="J16" s="129"/>
      <c r="K16" s="129"/>
      <c r="L16" s="129"/>
    </row>
    <row r="17" spans="1:15" ht="15.75" customHeight="1" x14ac:dyDescent="0.25">
      <c r="A17" s="156" t="s">
        <v>168</v>
      </c>
      <c r="B17" s="157">
        <v>0</v>
      </c>
      <c r="C17" s="157">
        <v>0</v>
      </c>
      <c r="D17" s="157">
        <v>24700</v>
      </c>
      <c r="E17" s="157">
        <v>24700</v>
      </c>
      <c r="F17" s="157">
        <v>24700</v>
      </c>
      <c r="I17" s="129"/>
      <c r="J17" s="129"/>
      <c r="K17" s="129"/>
      <c r="L17" s="129"/>
    </row>
    <row r="18" spans="1:15" ht="15.75" customHeight="1" x14ac:dyDescent="0.25">
      <c r="A18" s="156" t="s">
        <v>169</v>
      </c>
      <c r="B18" s="157">
        <v>0</v>
      </c>
      <c r="C18" s="157">
        <v>0</v>
      </c>
      <c r="D18" s="157">
        <v>24700</v>
      </c>
      <c r="E18" s="157">
        <v>24700</v>
      </c>
      <c r="F18" s="157">
        <v>24700</v>
      </c>
      <c r="I18" s="129"/>
      <c r="J18" s="129"/>
      <c r="K18" s="129"/>
      <c r="L18" s="129"/>
    </row>
    <row r="19" spans="1:15" ht="15.75" customHeight="1" x14ac:dyDescent="0.25">
      <c r="A19" s="156" t="s">
        <v>80</v>
      </c>
      <c r="B19" s="157">
        <v>2736.7</v>
      </c>
      <c r="C19" s="157">
        <v>3300</v>
      </c>
      <c r="D19" s="157">
        <v>0</v>
      </c>
      <c r="E19" s="157">
        <v>0</v>
      </c>
      <c r="F19" s="157">
        <v>0</v>
      </c>
      <c r="I19" s="129"/>
      <c r="J19" s="129"/>
      <c r="K19" s="129"/>
      <c r="L19" s="129"/>
    </row>
    <row r="20" spans="1:15" ht="15.75" customHeight="1" x14ac:dyDescent="0.25">
      <c r="A20" s="156" t="s">
        <v>170</v>
      </c>
      <c r="B20" s="157">
        <v>0</v>
      </c>
      <c r="C20" s="157">
        <v>0</v>
      </c>
      <c r="D20" s="157">
        <v>3016</v>
      </c>
      <c r="E20" s="157">
        <v>3016</v>
      </c>
      <c r="F20" s="157">
        <v>3016</v>
      </c>
      <c r="H20" s="129"/>
      <c r="I20" s="129"/>
      <c r="J20" s="130"/>
      <c r="K20" s="129"/>
      <c r="L20" s="129"/>
    </row>
    <row r="21" spans="1:15" ht="15.75" customHeight="1" x14ac:dyDescent="0.25">
      <c r="A21" s="156" t="s">
        <v>81</v>
      </c>
      <c r="B21" s="157">
        <v>1674710.61</v>
      </c>
      <c r="C21" s="157">
        <v>1961221</v>
      </c>
      <c r="D21" s="157">
        <v>0</v>
      </c>
      <c r="E21" s="157">
        <v>0</v>
      </c>
      <c r="F21" s="157">
        <v>0</v>
      </c>
      <c r="I21" s="129"/>
      <c r="J21" s="129"/>
      <c r="K21" s="129"/>
      <c r="L21" s="129"/>
    </row>
    <row r="22" spans="1:15" ht="15.75" customHeight="1" x14ac:dyDescent="0.25">
      <c r="A22" s="154" t="s">
        <v>138</v>
      </c>
      <c r="B22" s="155">
        <v>7880.2</v>
      </c>
      <c r="C22" s="155">
        <v>9300</v>
      </c>
      <c r="D22" s="155">
        <v>9100</v>
      </c>
      <c r="E22" s="155">
        <v>9100</v>
      </c>
      <c r="F22" s="155">
        <v>9100</v>
      </c>
      <c r="I22" s="129"/>
      <c r="J22" s="130"/>
      <c r="K22" s="129"/>
      <c r="L22" s="129"/>
    </row>
    <row r="23" spans="1:15" ht="15.75" customHeight="1" x14ac:dyDescent="0.25">
      <c r="A23" s="156" t="s">
        <v>171</v>
      </c>
      <c r="B23" s="157">
        <v>0</v>
      </c>
      <c r="C23" s="157">
        <v>0</v>
      </c>
      <c r="D23" s="157">
        <v>9100</v>
      </c>
      <c r="E23" s="157">
        <v>9100</v>
      </c>
      <c r="F23" s="157">
        <v>9100</v>
      </c>
      <c r="I23" s="129"/>
      <c r="J23" s="129"/>
      <c r="K23" s="129"/>
      <c r="L23" s="129"/>
    </row>
    <row r="24" spans="1:15" ht="15.75" customHeight="1" x14ac:dyDescent="0.25">
      <c r="A24" s="156" t="s">
        <v>82</v>
      </c>
      <c r="B24" s="157">
        <v>7880.2</v>
      </c>
      <c r="C24" s="157">
        <v>9300</v>
      </c>
      <c r="D24" s="157">
        <v>0</v>
      </c>
      <c r="E24" s="157">
        <v>0</v>
      </c>
      <c r="F24" s="157">
        <v>0</v>
      </c>
    </row>
    <row r="25" spans="1:15" ht="15.75" customHeight="1" x14ac:dyDescent="0.25">
      <c r="A25" s="151"/>
      <c r="B25" s="151"/>
      <c r="C25" s="151"/>
      <c r="D25" s="151"/>
      <c r="E25" s="151"/>
      <c r="F25" s="151"/>
      <c r="I25" s="129"/>
      <c r="J25" s="129"/>
      <c r="K25" s="129"/>
      <c r="L25" s="129"/>
    </row>
    <row r="26" spans="1:15" ht="21" customHeight="1" x14ac:dyDescent="0.25">
      <c r="A26" s="152" t="s">
        <v>39</v>
      </c>
      <c r="B26" s="153" t="s">
        <v>155</v>
      </c>
      <c r="C26" s="153" t="s">
        <v>156</v>
      </c>
      <c r="D26" s="153" t="s">
        <v>157</v>
      </c>
      <c r="E26" s="153" t="s">
        <v>153</v>
      </c>
      <c r="F26" s="153" t="s">
        <v>158</v>
      </c>
      <c r="I26" s="129"/>
      <c r="J26" s="129"/>
      <c r="K26" s="129"/>
      <c r="L26" s="129"/>
    </row>
    <row r="27" spans="1:15" ht="15.75" customHeight="1" x14ac:dyDescent="0.25">
      <c r="A27" s="154" t="s">
        <v>3</v>
      </c>
      <c r="B27" s="155">
        <v>1818619.99</v>
      </c>
      <c r="C27" s="155">
        <v>2121954</v>
      </c>
      <c r="D27" s="155">
        <v>1965276</v>
      </c>
      <c r="E27" s="155">
        <v>1962381</v>
      </c>
      <c r="F27" s="155">
        <v>1962381</v>
      </c>
    </row>
    <row r="28" spans="1:15" ht="15.75" customHeight="1" x14ac:dyDescent="0.25">
      <c r="A28" s="154" t="s">
        <v>133</v>
      </c>
      <c r="B28" s="155">
        <v>6544.6</v>
      </c>
      <c r="C28" s="155">
        <v>6610</v>
      </c>
      <c r="D28" s="155">
        <v>6580</v>
      </c>
      <c r="E28" s="155">
        <v>6580</v>
      </c>
      <c r="F28" s="155">
        <v>6580</v>
      </c>
      <c r="O28" s="130"/>
    </row>
    <row r="29" spans="1:15" ht="15.75" customHeight="1" x14ac:dyDescent="0.25">
      <c r="A29" s="156" t="s">
        <v>164</v>
      </c>
      <c r="B29" s="157">
        <v>0</v>
      </c>
      <c r="C29" s="157">
        <v>0</v>
      </c>
      <c r="D29" s="157">
        <v>6580</v>
      </c>
      <c r="E29" s="157">
        <v>6580</v>
      </c>
      <c r="F29" s="157">
        <v>6580</v>
      </c>
    </row>
    <row r="30" spans="1:15" ht="15.75" customHeight="1" x14ac:dyDescent="0.25">
      <c r="A30" s="156" t="s">
        <v>77</v>
      </c>
      <c r="B30" s="157">
        <v>6544.6</v>
      </c>
      <c r="C30" s="157">
        <v>6610</v>
      </c>
      <c r="D30" s="157">
        <v>0</v>
      </c>
      <c r="E30" s="157">
        <v>0</v>
      </c>
      <c r="F30" s="157">
        <v>0</v>
      </c>
      <c r="O30" s="130"/>
    </row>
    <row r="31" spans="1:15" ht="15.75" customHeight="1" x14ac:dyDescent="0.25">
      <c r="A31" s="154" t="s">
        <v>134</v>
      </c>
      <c r="B31" s="155">
        <v>2154.42</v>
      </c>
      <c r="C31" s="155">
        <v>3655</v>
      </c>
      <c r="D31" s="155">
        <v>3555</v>
      </c>
      <c r="E31" s="155">
        <v>665</v>
      </c>
      <c r="F31" s="155">
        <v>665</v>
      </c>
    </row>
    <row r="32" spans="1:15" ht="15.75" customHeight="1" x14ac:dyDescent="0.25">
      <c r="A32" s="156" t="s">
        <v>165</v>
      </c>
      <c r="B32" s="157">
        <v>0</v>
      </c>
      <c r="C32" s="157">
        <v>0</v>
      </c>
      <c r="D32" s="157">
        <v>3555</v>
      </c>
      <c r="E32" s="157">
        <v>665</v>
      </c>
      <c r="F32" s="157">
        <v>665</v>
      </c>
      <c r="O32" s="130"/>
    </row>
    <row r="33" spans="1:12" ht="15.75" customHeight="1" x14ac:dyDescent="0.25">
      <c r="A33" s="156" t="s">
        <v>78</v>
      </c>
      <c r="B33" s="157">
        <v>2154.42</v>
      </c>
      <c r="C33" s="157">
        <v>3655</v>
      </c>
      <c r="D33" s="157">
        <v>0</v>
      </c>
      <c r="E33" s="157">
        <v>0</v>
      </c>
      <c r="F33" s="157">
        <v>0</v>
      </c>
    </row>
    <row r="34" spans="1:12" ht="15.75" customHeight="1" x14ac:dyDescent="0.25">
      <c r="A34" s="154" t="s">
        <v>135</v>
      </c>
      <c r="B34" s="155">
        <v>121100.42</v>
      </c>
      <c r="C34" s="155">
        <v>130916</v>
      </c>
      <c r="D34" s="155">
        <v>133508</v>
      </c>
      <c r="E34" s="155">
        <v>133508</v>
      </c>
      <c r="F34" s="155">
        <v>133508</v>
      </c>
    </row>
    <row r="35" spans="1:12" ht="15.75" customHeight="1" x14ac:dyDescent="0.25">
      <c r="A35" s="156" t="s">
        <v>166</v>
      </c>
      <c r="B35" s="157">
        <v>0</v>
      </c>
      <c r="C35" s="157">
        <v>0</v>
      </c>
      <c r="D35" s="157">
        <v>133508</v>
      </c>
      <c r="E35" s="157">
        <v>133508</v>
      </c>
      <c r="F35" s="157">
        <v>133508</v>
      </c>
    </row>
    <row r="36" spans="1:12" ht="21" customHeight="1" x14ac:dyDescent="0.25">
      <c r="A36" s="156" t="s">
        <v>136</v>
      </c>
      <c r="B36" s="157">
        <v>121035.91</v>
      </c>
      <c r="C36" s="157">
        <v>130608</v>
      </c>
      <c r="D36" s="157">
        <v>0</v>
      </c>
      <c r="E36" s="157">
        <v>0</v>
      </c>
      <c r="F36" s="157">
        <v>0</v>
      </c>
    </row>
    <row r="37" spans="1:12" ht="15.75" customHeight="1" x14ac:dyDescent="0.25">
      <c r="A37" s="156" t="s">
        <v>79</v>
      </c>
      <c r="B37" s="157">
        <v>64.510000000000005</v>
      </c>
      <c r="C37" s="157">
        <v>308</v>
      </c>
      <c r="D37" s="157">
        <v>0</v>
      </c>
      <c r="E37" s="157">
        <v>0</v>
      </c>
      <c r="F37" s="157">
        <v>0</v>
      </c>
    </row>
    <row r="38" spans="1:12" s="32" customFormat="1" ht="15.75" customHeight="1" x14ac:dyDescent="0.2">
      <c r="A38" s="154" t="s">
        <v>137</v>
      </c>
      <c r="B38" s="155">
        <v>1680940.35</v>
      </c>
      <c r="C38" s="155">
        <v>1971293</v>
      </c>
      <c r="D38" s="155">
        <v>1812533</v>
      </c>
      <c r="E38" s="155">
        <v>1812528</v>
      </c>
      <c r="F38" s="155">
        <v>1812528</v>
      </c>
      <c r="I38" s="199"/>
      <c r="J38" s="200"/>
    </row>
    <row r="39" spans="1:12" ht="15.75" customHeight="1" x14ac:dyDescent="0.25">
      <c r="A39" s="156" t="s">
        <v>167</v>
      </c>
      <c r="B39" s="157">
        <v>0</v>
      </c>
      <c r="C39" s="157">
        <v>0</v>
      </c>
      <c r="D39" s="157">
        <v>1784817</v>
      </c>
      <c r="E39" s="157">
        <v>1784812</v>
      </c>
      <c r="F39" s="157">
        <v>1784812</v>
      </c>
      <c r="J39" s="130"/>
    </row>
    <row r="40" spans="1:12" ht="15.75" customHeight="1" x14ac:dyDescent="0.25">
      <c r="A40" s="156" t="s">
        <v>168</v>
      </c>
      <c r="B40" s="157">
        <v>0</v>
      </c>
      <c r="C40" s="157">
        <v>0</v>
      </c>
      <c r="D40" s="157">
        <v>24700</v>
      </c>
      <c r="E40" s="157">
        <v>24700</v>
      </c>
      <c r="F40" s="157">
        <v>24700</v>
      </c>
      <c r="I40" s="129"/>
    </row>
    <row r="41" spans="1:12" ht="15.75" customHeight="1" x14ac:dyDescent="0.25">
      <c r="A41" s="156" t="s">
        <v>169</v>
      </c>
      <c r="B41" s="157">
        <v>0</v>
      </c>
      <c r="C41" s="157">
        <v>0</v>
      </c>
      <c r="D41" s="157">
        <v>24700</v>
      </c>
      <c r="E41" s="157">
        <v>24700</v>
      </c>
      <c r="F41" s="157">
        <v>24700</v>
      </c>
      <c r="I41" s="129"/>
      <c r="J41" s="130"/>
      <c r="K41" s="129"/>
      <c r="L41" s="129"/>
    </row>
    <row r="42" spans="1:12" ht="15.75" customHeight="1" x14ac:dyDescent="0.25">
      <c r="A42" s="156" t="s">
        <v>80</v>
      </c>
      <c r="B42" s="157">
        <v>2763.81</v>
      </c>
      <c r="C42" s="157">
        <v>3300</v>
      </c>
      <c r="D42" s="157">
        <v>0</v>
      </c>
      <c r="E42" s="157">
        <v>0</v>
      </c>
      <c r="F42" s="157">
        <v>0</v>
      </c>
    </row>
    <row r="43" spans="1:12" ht="15.75" customHeight="1" x14ac:dyDescent="0.25">
      <c r="A43" s="156" t="s">
        <v>170</v>
      </c>
      <c r="B43" s="157">
        <v>0</v>
      </c>
      <c r="C43" s="157">
        <v>0</v>
      </c>
      <c r="D43" s="157">
        <v>3016</v>
      </c>
      <c r="E43" s="157">
        <v>3016</v>
      </c>
      <c r="F43" s="157">
        <v>3016</v>
      </c>
    </row>
    <row r="44" spans="1:12" ht="15.75" customHeight="1" x14ac:dyDescent="0.25">
      <c r="A44" s="156" t="s">
        <v>81</v>
      </c>
      <c r="B44" s="157">
        <v>1678176.54</v>
      </c>
      <c r="C44" s="157">
        <v>1967993</v>
      </c>
      <c r="D44" s="157">
        <v>0</v>
      </c>
      <c r="E44" s="157">
        <v>0</v>
      </c>
      <c r="F44" s="157">
        <v>0</v>
      </c>
      <c r="I44" s="129"/>
    </row>
    <row r="45" spans="1:12" ht="15.75" customHeight="1" x14ac:dyDescent="0.25">
      <c r="A45" s="154" t="s">
        <v>138</v>
      </c>
      <c r="B45" s="155">
        <v>7880.2</v>
      </c>
      <c r="C45" s="155">
        <v>9480</v>
      </c>
      <c r="D45" s="155">
        <v>9100</v>
      </c>
      <c r="E45" s="155">
        <v>9100</v>
      </c>
      <c r="F45" s="155">
        <v>9100</v>
      </c>
    </row>
    <row r="46" spans="1:12" ht="15.75" customHeight="1" x14ac:dyDescent="0.25">
      <c r="A46" s="156" t="s">
        <v>171</v>
      </c>
      <c r="B46" s="157">
        <v>0</v>
      </c>
      <c r="C46" s="157">
        <v>0</v>
      </c>
      <c r="D46" s="157">
        <v>9100</v>
      </c>
      <c r="E46" s="157">
        <v>9100</v>
      </c>
      <c r="F46" s="157">
        <v>9100</v>
      </c>
    </row>
    <row r="47" spans="1:12" ht="15.75" customHeight="1" x14ac:dyDescent="0.25">
      <c r="A47" s="156" t="s">
        <v>82</v>
      </c>
      <c r="B47" s="157">
        <v>7880.2</v>
      </c>
      <c r="C47" s="157">
        <v>9480</v>
      </c>
      <c r="D47" s="157">
        <v>0</v>
      </c>
      <c r="E47" s="157">
        <v>0</v>
      </c>
      <c r="F47" s="157">
        <v>0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8"/>
  <sheetViews>
    <sheetView workbookViewId="0">
      <selection activeCell="H12" sqref="H12"/>
    </sheetView>
  </sheetViews>
  <sheetFormatPr defaultRowHeight="18" customHeight="1" x14ac:dyDescent="0.25"/>
  <cols>
    <col min="1" max="1" width="29" style="141" customWidth="1"/>
    <col min="2" max="6" width="11.85546875" style="141" customWidth="1"/>
    <col min="7" max="256" width="9.140625" style="141"/>
    <col min="257" max="257" width="40" style="141" customWidth="1"/>
    <col min="258" max="259" width="20.28515625" style="141" customWidth="1"/>
    <col min="260" max="260" width="20.140625" style="141" customWidth="1"/>
    <col min="261" max="261" width="20.28515625" style="141" customWidth="1"/>
    <col min="262" max="262" width="20.42578125" style="141" customWidth="1"/>
    <col min="263" max="512" width="9.140625" style="141"/>
    <col min="513" max="513" width="40" style="141" customWidth="1"/>
    <col min="514" max="515" width="20.28515625" style="141" customWidth="1"/>
    <col min="516" max="516" width="20.140625" style="141" customWidth="1"/>
    <col min="517" max="517" width="20.28515625" style="141" customWidth="1"/>
    <col min="518" max="518" width="20.42578125" style="141" customWidth="1"/>
    <col min="519" max="768" width="9.140625" style="141"/>
    <col min="769" max="769" width="40" style="141" customWidth="1"/>
    <col min="770" max="771" width="20.28515625" style="141" customWidth="1"/>
    <col min="772" max="772" width="20.140625" style="141" customWidth="1"/>
    <col min="773" max="773" width="20.28515625" style="141" customWidth="1"/>
    <col min="774" max="774" width="20.42578125" style="141" customWidth="1"/>
    <col min="775" max="1024" width="9.140625" style="141"/>
    <col min="1025" max="1025" width="40" style="141" customWidth="1"/>
    <col min="1026" max="1027" width="20.28515625" style="141" customWidth="1"/>
    <col min="1028" max="1028" width="20.140625" style="141" customWidth="1"/>
    <col min="1029" max="1029" width="20.28515625" style="141" customWidth="1"/>
    <col min="1030" max="1030" width="20.42578125" style="141" customWidth="1"/>
    <col min="1031" max="1280" width="9.140625" style="141"/>
    <col min="1281" max="1281" width="40" style="141" customWidth="1"/>
    <col min="1282" max="1283" width="20.28515625" style="141" customWidth="1"/>
    <col min="1284" max="1284" width="20.140625" style="141" customWidth="1"/>
    <col min="1285" max="1285" width="20.28515625" style="141" customWidth="1"/>
    <col min="1286" max="1286" width="20.42578125" style="141" customWidth="1"/>
    <col min="1287" max="1536" width="9.140625" style="141"/>
    <col min="1537" max="1537" width="40" style="141" customWidth="1"/>
    <col min="1538" max="1539" width="20.28515625" style="141" customWidth="1"/>
    <col min="1540" max="1540" width="20.140625" style="141" customWidth="1"/>
    <col min="1541" max="1541" width="20.28515625" style="141" customWidth="1"/>
    <col min="1542" max="1542" width="20.42578125" style="141" customWidth="1"/>
    <col min="1543" max="1792" width="9.140625" style="141"/>
    <col min="1793" max="1793" width="40" style="141" customWidth="1"/>
    <col min="1794" max="1795" width="20.28515625" style="141" customWidth="1"/>
    <col min="1796" max="1796" width="20.140625" style="141" customWidth="1"/>
    <col min="1797" max="1797" width="20.28515625" style="141" customWidth="1"/>
    <col min="1798" max="1798" width="20.42578125" style="141" customWidth="1"/>
    <col min="1799" max="2048" width="9.140625" style="141"/>
    <col min="2049" max="2049" width="40" style="141" customWidth="1"/>
    <col min="2050" max="2051" width="20.28515625" style="141" customWidth="1"/>
    <col min="2052" max="2052" width="20.140625" style="141" customWidth="1"/>
    <col min="2053" max="2053" width="20.28515625" style="141" customWidth="1"/>
    <col min="2054" max="2054" width="20.42578125" style="141" customWidth="1"/>
    <col min="2055" max="2304" width="9.140625" style="141"/>
    <col min="2305" max="2305" width="40" style="141" customWidth="1"/>
    <col min="2306" max="2307" width="20.28515625" style="141" customWidth="1"/>
    <col min="2308" max="2308" width="20.140625" style="141" customWidth="1"/>
    <col min="2309" max="2309" width="20.28515625" style="141" customWidth="1"/>
    <col min="2310" max="2310" width="20.42578125" style="141" customWidth="1"/>
    <col min="2311" max="2560" width="9.140625" style="141"/>
    <col min="2561" max="2561" width="40" style="141" customWidth="1"/>
    <col min="2562" max="2563" width="20.28515625" style="141" customWidth="1"/>
    <col min="2564" max="2564" width="20.140625" style="141" customWidth="1"/>
    <col min="2565" max="2565" width="20.28515625" style="141" customWidth="1"/>
    <col min="2566" max="2566" width="20.42578125" style="141" customWidth="1"/>
    <col min="2567" max="2816" width="9.140625" style="141"/>
    <col min="2817" max="2817" width="40" style="141" customWidth="1"/>
    <col min="2818" max="2819" width="20.28515625" style="141" customWidth="1"/>
    <col min="2820" max="2820" width="20.140625" style="141" customWidth="1"/>
    <col min="2821" max="2821" width="20.28515625" style="141" customWidth="1"/>
    <col min="2822" max="2822" width="20.42578125" style="141" customWidth="1"/>
    <col min="2823" max="3072" width="9.140625" style="141"/>
    <col min="3073" max="3073" width="40" style="141" customWidth="1"/>
    <col min="3074" max="3075" width="20.28515625" style="141" customWidth="1"/>
    <col min="3076" max="3076" width="20.140625" style="141" customWidth="1"/>
    <col min="3077" max="3077" width="20.28515625" style="141" customWidth="1"/>
    <col min="3078" max="3078" width="20.42578125" style="141" customWidth="1"/>
    <col min="3079" max="3328" width="9.140625" style="141"/>
    <col min="3329" max="3329" width="40" style="141" customWidth="1"/>
    <col min="3330" max="3331" width="20.28515625" style="141" customWidth="1"/>
    <col min="3332" max="3332" width="20.140625" style="141" customWidth="1"/>
    <col min="3333" max="3333" width="20.28515625" style="141" customWidth="1"/>
    <col min="3334" max="3334" width="20.42578125" style="141" customWidth="1"/>
    <col min="3335" max="3584" width="9.140625" style="141"/>
    <col min="3585" max="3585" width="40" style="141" customWidth="1"/>
    <col min="3586" max="3587" width="20.28515625" style="141" customWidth="1"/>
    <col min="3588" max="3588" width="20.140625" style="141" customWidth="1"/>
    <col min="3589" max="3589" width="20.28515625" style="141" customWidth="1"/>
    <col min="3590" max="3590" width="20.42578125" style="141" customWidth="1"/>
    <col min="3591" max="3840" width="9.140625" style="141"/>
    <col min="3841" max="3841" width="40" style="141" customWidth="1"/>
    <col min="3842" max="3843" width="20.28515625" style="141" customWidth="1"/>
    <col min="3844" max="3844" width="20.140625" style="141" customWidth="1"/>
    <col min="3845" max="3845" width="20.28515625" style="141" customWidth="1"/>
    <col min="3846" max="3846" width="20.42578125" style="141" customWidth="1"/>
    <col min="3847" max="4096" width="9.140625" style="141"/>
    <col min="4097" max="4097" width="40" style="141" customWidth="1"/>
    <col min="4098" max="4099" width="20.28515625" style="141" customWidth="1"/>
    <col min="4100" max="4100" width="20.140625" style="141" customWidth="1"/>
    <col min="4101" max="4101" width="20.28515625" style="141" customWidth="1"/>
    <col min="4102" max="4102" width="20.42578125" style="141" customWidth="1"/>
    <col min="4103" max="4352" width="9.140625" style="141"/>
    <col min="4353" max="4353" width="40" style="141" customWidth="1"/>
    <col min="4354" max="4355" width="20.28515625" style="141" customWidth="1"/>
    <col min="4356" max="4356" width="20.140625" style="141" customWidth="1"/>
    <col min="4357" max="4357" width="20.28515625" style="141" customWidth="1"/>
    <col min="4358" max="4358" width="20.42578125" style="141" customWidth="1"/>
    <col min="4359" max="4608" width="9.140625" style="141"/>
    <col min="4609" max="4609" width="40" style="141" customWidth="1"/>
    <col min="4610" max="4611" width="20.28515625" style="141" customWidth="1"/>
    <col min="4612" max="4612" width="20.140625" style="141" customWidth="1"/>
    <col min="4613" max="4613" width="20.28515625" style="141" customWidth="1"/>
    <col min="4614" max="4614" width="20.42578125" style="141" customWidth="1"/>
    <col min="4615" max="4864" width="9.140625" style="141"/>
    <col min="4865" max="4865" width="40" style="141" customWidth="1"/>
    <col min="4866" max="4867" width="20.28515625" style="141" customWidth="1"/>
    <col min="4868" max="4868" width="20.140625" style="141" customWidth="1"/>
    <col min="4869" max="4869" width="20.28515625" style="141" customWidth="1"/>
    <col min="4870" max="4870" width="20.42578125" style="141" customWidth="1"/>
    <col min="4871" max="5120" width="9.140625" style="141"/>
    <col min="5121" max="5121" width="40" style="141" customWidth="1"/>
    <col min="5122" max="5123" width="20.28515625" style="141" customWidth="1"/>
    <col min="5124" max="5124" width="20.140625" style="141" customWidth="1"/>
    <col min="5125" max="5125" width="20.28515625" style="141" customWidth="1"/>
    <col min="5126" max="5126" width="20.42578125" style="141" customWidth="1"/>
    <col min="5127" max="5376" width="9.140625" style="141"/>
    <col min="5377" max="5377" width="40" style="141" customWidth="1"/>
    <col min="5378" max="5379" width="20.28515625" style="141" customWidth="1"/>
    <col min="5380" max="5380" width="20.140625" style="141" customWidth="1"/>
    <col min="5381" max="5381" width="20.28515625" style="141" customWidth="1"/>
    <col min="5382" max="5382" width="20.42578125" style="141" customWidth="1"/>
    <col min="5383" max="5632" width="9.140625" style="141"/>
    <col min="5633" max="5633" width="40" style="141" customWidth="1"/>
    <col min="5634" max="5635" width="20.28515625" style="141" customWidth="1"/>
    <col min="5636" max="5636" width="20.140625" style="141" customWidth="1"/>
    <col min="5637" max="5637" width="20.28515625" style="141" customWidth="1"/>
    <col min="5638" max="5638" width="20.42578125" style="141" customWidth="1"/>
    <col min="5639" max="5888" width="9.140625" style="141"/>
    <col min="5889" max="5889" width="40" style="141" customWidth="1"/>
    <col min="5890" max="5891" width="20.28515625" style="141" customWidth="1"/>
    <col min="5892" max="5892" width="20.140625" style="141" customWidth="1"/>
    <col min="5893" max="5893" width="20.28515625" style="141" customWidth="1"/>
    <col min="5894" max="5894" width="20.42578125" style="141" customWidth="1"/>
    <col min="5895" max="6144" width="9.140625" style="141"/>
    <col min="6145" max="6145" width="40" style="141" customWidth="1"/>
    <col min="6146" max="6147" width="20.28515625" style="141" customWidth="1"/>
    <col min="6148" max="6148" width="20.140625" style="141" customWidth="1"/>
    <col min="6149" max="6149" width="20.28515625" style="141" customWidth="1"/>
    <col min="6150" max="6150" width="20.42578125" style="141" customWidth="1"/>
    <col min="6151" max="6400" width="9.140625" style="141"/>
    <col min="6401" max="6401" width="40" style="141" customWidth="1"/>
    <col min="6402" max="6403" width="20.28515625" style="141" customWidth="1"/>
    <col min="6404" max="6404" width="20.140625" style="141" customWidth="1"/>
    <col min="6405" max="6405" width="20.28515625" style="141" customWidth="1"/>
    <col min="6406" max="6406" width="20.42578125" style="141" customWidth="1"/>
    <col min="6407" max="6656" width="9.140625" style="141"/>
    <col min="6657" max="6657" width="40" style="141" customWidth="1"/>
    <col min="6658" max="6659" width="20.28515625" style="141" customWidth="1"/>
    <col min="6660" max="6660" width="20.140625" style="141" customWidth="1"/>
    <col min="6661" max="6661" width="20.28515625" style="141" customWidth="1"/>
    <col min="6662" max="6662" width="20.42578125" style="141" customWidth="1"/>
    <col min="6663" max="6912" width="9.140625" style="141"/>
    <col min="6913" max="6913" width="40" style="141" customWidth="1"/>
    <col min="6914" max="6915" width="20.28515625" style="141" customWidth="1"/>
    <col min="6916" max="6916" width="20.140625" style="141" customWidth="1"/>
    <col min="6917" max="6917" width="20.28515625" style="141" customWidth="1"/>
    <col min="6918" max="6918" width="20.42578125" style="141" customWidth="1"/>
    <col min="6919" max="7168" width="9.140625" style="141"/>
    <col min="7169" max="7169" width="40" style="141" customWidth="1"/>
    <col min="7170" max="7171" width="20.28515625" style="141" customWidth="1"/>
    <col min="7172" max="7172" width="20.140625" style="141" customWidth="1"/>
    <col min="7173" max="7173" width="20.28515625" style="141" customWidth="1"/>
    <col min="7174" max="7174" width="20.42578125" style="141" customWidth="1"/>
    <col min="7175" max="7424" width="9.140625" style="141"/>
    <col min="7425" max="7425" width="40" style="141" customWidth="1"/>
    <col min="7426" max="7427" width="20.28515625" style="141" customWidth="1"/>
    <col min="7428" max="7428" width="20.140625" style="141" customWidth="1"/>
    <col min="7429" max="7429" width="20.28515625" style="141" customWidth="1"/>
    <col min="7430" max="7430" width="20.42578125" style="141" customWidth="1"/>
    <col min="7431" max="7680" width="9.140625" style="141"/>
    <col min="7681" max="7681" width="40" style="141" customWidth="1"/>
    <col min="7682" max="7683" width="20.28515625" style="141" customWidth="1"/>
    <col min="7684" max="7684" width="20.140625" style="141" customWidth="1"/>
    <col min="7685" max="7685" width="20.28515625" style="141" customWidth="1"/>
    <col min="7686" max="7686" width="20.42578125" style="141" customWidth="1"/>
    <col min="7687" max="7936" width="9.140625" style="141"/>
    <col min="7937" max="7937" width="40" style="141" customWidth="1"/>
    <col min="7938" max="7939" width="20.28515625" style="141" customWidth="1"/>
    <col min="7940" max="7940" width="20.140625" style="141" customWidth="1"/>
    <col min="7941" max="7941" width="20.28515625" style="141" customWidth="1"/>
    <col min="7942" max="7942" width="20.42578125" style="141" customWidth="1"/>
    <col min="7943" max="8192" width="9.140625" style="141"/>
    <col min="8193" max="8193" width="40" style="141" customWidth="1"/>
    <col min="8194" max="8195" width="20.28515625" style="141" customWidth="1"/>
    <col min="8196" max="8196" width="20.140625" style="141" customWidth="1"/>
    <col min="8197" max="8197" width="20.28515625" style="141" customWidth="1"/>
    <col min="8198" max="8198" width="20.42578125" style="141" customWidth="1"/>
    <col min="8199" max="8448" width="9.140625" style="141"/>
    <col min="8449" max="8449" width="40" style="141" customWidth="1"/>
    <col min="8450" max="8451" width="20.28515625" style="141" customWidth="1"/>
    <col min="8452" max="8452" width="20.140625" style="141" customWidth="1"/>
    <col min="8453" max="8453" width="20.28515625" style="141" customWidth="1"/>
    <col min="8454" max="8454" width="20.42578125" style="141" customWidth="1"/>
    <col min="8455" max="8704" width="9.140625" style="141"/>
    <col min="8705" max="8705" width="40" style="141" customWidth="1"/>
    <col min="8706" max="8707" width="20.28515625" style="141" customWidth="1"/>
    <col min="8708" max="8708" width="20.140625" style="141" customWidth="1"/>
    <col min="8709" max="8709" width="20.28515625" style="141" customWidth="1"/>
    <col min="8710" max="8710" width="20.42578125" style="141" customWidth="1"/>
    <col min="8711" max="8960" width="9.140625" style="141"/>
    <col min="8961" max="8961" width="40" style="141" customWidth="1"/>
    <col min="8962" max="8963" width="20.28515625" style="141" customWidth="1"/>
    <col min="8964" max="8964" width="20.140625" style="141" customWidth="1"/>
    <col min="8965" max="8965" width="20.28515625" style="141" customWidth="1"/>
    <col min="8966" max="8966" width="20.42578125" style="141" customWidth="1"/>
    <col min="8967" max="9216" width="9.140625" style="141"/>
    <col min="9217" max="9217" width="40" style="141" customWidth="1"/>
    <col min="9218" max="9219" width="20.28515625" style="141" customWidth="1"/>
    <col min="9220" max="9220" width="20.140625" style="141" customWidth="1"/>
    <col min="9221" max="9221" width="20.28515625" style="141" customWidth="1"/>
    <col min="9222" max="9222" width="20.42578125" style="141" customWidth="1"/>
    <col min="9223" max="9472" width="9.140625" style="141"/>
    <col min="9473" max="9473" width="40" style="141" customWidth="1"/>
    <col min="9474" max="9475" width="20.28515625" style="141" customWidth="1"/>
    <col min="9476" max="9476" width="20.140625" style="141" customWidth="1"/>
    <col min="9477" max="9477" width="20.28515625" style="141" customWidth="1"/>
    <col min="9478" max="9478" width="20.42578125" style="141" customWidth="1"/>
    <col min="9479" max="9728" width="9.140625" style="141"/>
    <col min="9729" max="9729" width="40" style="141" customWidth="1"/>
    <col min="9730" max="9731" width="20.28515625" style="141" customWidth="1"/>
    <col min="9732" max="9732" width="20.140625" style="141" customWidth="1"/>
    <col min="9733" max="9733" width="20.28515625" style="141" customWidth="1"/>
    <col min="9734" max="9734" width="20.42578125" style="141" customWidth="1"/>
    <col min="9735" max="9984" width="9.140625" style="141"/>
    <col min="9985" max="9985" width="40" style="141" customWidth="1"/>
    <col min="9986" max="9987" width="20.28515625" style="141" customWidth="1"/>
    <col min="9988" max="9988" width="20.140625" style="141" customWidth="1"/>
    <col min="9989" max="9989" width="20.28515625" style="141" customWidth="1"/>
    <col min="9990" max="9990" width="20.42578125" style="141" customWidth="1"/>
    <col min="9991" max="10240" width="9.140625" style="141"/>
    <col min="10241" max="10241" width="40" style="141" customWidth="1"/>
    <col min="10242" max="10243" width="20.28515625" style="141" customWidth="1"/>
    <col min="10244" max="10244" width="20.140625" style="141" customWidth="1"/>
    <col min="10245" max="10245" width="20.28515625" style="141" customWidth="1"/>
    <col min="10246" max="10246" width="20.42578125" style="141" customWidth="1"/>
    <col min="10247" max="10496" width="9.140625" style="141"/>
    <col min="10497" max="10497" width="40" style="141" customWidth="1"/>
    <col min="10498" max="10499" width="20.28515625" style="141" customWidth="1"/>
    <col min="10500" max="10500" width="20.140625" style="141" customWidth="1"/>
    <col min="10501" max="10501" width="20.28515625" style="141" customWidth="1"/>
    <col min="10502" max="10502" width="20.42578125" style="141" customWidth="1"/>
    <col min="10503" max="10752" width="9.140625" style="141"/>
    <col min="10753" max="10753" width="40" style="141" customWidth="1"/>
    <col min="10754" max="10755" width="20.28515625" style="141" customWidth="1"/>
    <col min="10756" max="10756" width="20.140625" style="141" customWidth="1"/>
    <col min="10757" max="10757" width="20.28515625" style="141" customWidth="1"/>
    <col min="10758" max="10758" width="20.42578125" style="141" customWidth="1"/>
    <col min="10759" max="11008" width="9.140625" style="141"/>
    <col min="11009" max="11009" width="40" style="141" customWidth="1"/>
    <col min="11010" max="11011" width="20.28515625" style="141" customWidth="1"/>
    <col min="11012" max="11012" width="20.140625" style="141" customWidth="1"/>
    <col min="11013" max="11013" width="20.28515625" style="141" customWidth="1"/>
    <col min="11014" max="11014" width="20.42578125" style="141" customWidth="1"/>
    <col min="11015" max="11264" width="9.140625" style="141"/>
    <col min="11265" max="11265" width="40" style="141" customWidth="1"/>
    <col min="11266" max="11267" width="20.28515625" style="141" customWidth="1"/>
    <col min="11268" max="11268" width="20.140625" style="141" customWidth="1"/>
    <col min="11269" max="11269" width="20.28515625" style="141" customWidth="1"/>
    <col min="11270" max="11270" width="20.42578125" style="141" customWidth="1"/>
    <col min="11271" max="11520" width="9.140625" style="141"/>
    <col min="11521" max="11521" width="40" style="141" customWidth="1"/>
    <col min="11522" max="11523" width="20.28515625" style="141" customWidth="1"/>
    <col min="11524" max="11524" width="20.140625" style="141" customWidth="1"/>
    <col min="11525" max="11525" width="20.28515625" style="141" customWidth="1"/>
    <col min="11526" max="11526" width="20.42578125" style="141" customWidth="1"/>
    <col min="11527" max="11776" width="9.140625" style="141"/>
    <col min="11777" max="11777" width="40" style="141" customWidth="1"/>
    <col min="11778" max="11779" width="20.28515625" style="141" customWidth="1"/>
    <col min="11780" max="11780" width="20.140625" style="141" customWidth="1"/>
    <col min="11781" max="11781" width="20.28515625" style="141" customWidth="1"/>
    <col min="11782" max="11782" width="20.42578125" style="141" customWidth="1"/>
    <col min="11783" max="12032" width="9.140625" style="141"/>
    <col min="12033" max="12033" width="40" style="141" customWidth="1"/>
    <col min="12034" max="12035" width="20.28515625" style="141" customWidth="1"/>
    <col min="12036" max="12036" width="20.140625" style="141" customWidth="1"/>
    <col min="12037" max="12037" width="20.28515625" style="141" customWidth="1"/>
    <col min="12038" max="12038" width="20.42578125" style="141" customWidth="1"/>
    <col min="12039" max="12288" width="9.140625" style="141"/>
    <col min="12289" max="12289" width="40" style="141" customWidth="1"/>
    <col min="12290" max="12291" width="20.28515625" style="141" customWidth="1"/>
    <col min="12292" max="12292" width="20.140625" style="141" customWidth="1"/>
    <col min="12293" max="12293" width="20.28515625" style="141" customWidth="1"/>
    <col min="12294" max="12294" width="20.42578125" style="141" customWidth="1"/>
    <col min="12295" max="12544" width="9.140625" style="141"/>
    <col min="12545" max="12545" width="40" style="141" customWidth="1"/>
    <col min="12546" max="12547" width="20.28515625" style="141" customWidth="1"/>
    <col min="12548" max="12548" width="20.140625" style="141" customWidth="1"/>
    <col min="12549" max="12549" width="20.28515625" style="141" customWidth="1"/>
    <col min="12550" max="12550" width="20.42578125" style="141" customWidth="1"/>
    <col min="12551" max="12800" width="9.140625" style="141"/>
    <col min="12801" max="12801" width="40" style="141" customWidth="1"/>
    <col min="12802" max="12803" width="20.28515625" style="141" customWidth="1"/>
    <col min="12804" max="12804" width="20.140625" style="141" customWidth="1"/>
    <col min="12805" max="12805" width="20.28515625" style="141" customWidth="1"/>
    <col min="12806" max="12806" width="20.42578125" style="141" customWidth="1"/>
    <col min="12807" max="13056" width="9.140625" style="141"/>
    <col min="13057" max="13057" width="40" style="141" customWidth="1"/>
    <col min="13058" max="13059" width="20.28515625" style="141" customWidth="1"/>
    <col min="13060" max="13060" width="20.140625" style="141" customWidth="1"/>
    <col min="13061" max="13061" width="20.28515625" style="141" customWidth="1"/>
    <col min="13062" max="13062" width="20.42578125" style="141" customWidth="1"/>
    <col min="13063" max="13312" width="9.140625" style="141"/>
    <col min="13313" max="13313" width="40" style="141" customWidth="1"/>
    <col min="13314" max="13315" width="20.28515625" style="141" customWidth="1"/>
    <col min="13316" max="13316" width="20.140625" style="141" customWidth="1"/>
    <col min="13317" max="13317" width="20.28515625" style="141" customWidth="1"/>
    <col min="13318" max="13318" width="20.42578125" style="141" customWidth="1"/>
    <col min="13319" max="13568" width="9.140625" style="141"/>
    <col min="13569" max="13569" width="40" style="141" customWidth="1"/>
    <col min="13570" max="13571" width="20.28515625" style="141" customWidth="1"/>
    <col min="13572" max="13572" width="20.140625" style="141" customWidth="1"/>
    <col min="13573" max="13573" width="20.28515625" style="141" customWidth="1"/>
    <col min="13574" max="13574" width="20.42578125" style="141" customWidth="1"/>
    <col min="13575" max="13824" width="9.140625" style="141"/>
    <col min="13825" max="13825" width="40" style="141" customWidth="1"/>
    <col min="13826" max="13827" width="20.28515625" style="141" customWidth="1"/>
    <col min="13828" max="13828" width="20.140625" style="141" customWidth="1"/>
    <col min="13829" max="13829" width="20.28515625" style="141" customWidth="1"/>
    <col min="13830" max="13830" width="20.42578125" style="141" customWidth="1"/>
    <col min="13831" max="14080" width="9.140625" style="141"/>
    <col min="14081" max="14081" width="40" style="141" customWidth="1"/>
    <col min="14082" max="14083" width="20.28515625" style="141" customWidth="1"/>
    <col min="14084" max="14084" width="20.140625" style="141" customWidth="1"/>
    <col min="14085" max="14085" width="20.28515625" style="141" customWidth="1"/>
    <col min="14086" max="14086" width="20.42578125" style="141" customWidth="1"/>
    <col min="14087" max="14336" width="9.140625" style="141"/>
    <col min="14337" max="14337" width="40" style="141" customWidth="1"/>
    <col min="14338" max="14339" width="20.28515625" style="141" customWidth="1"/>
    <col min="14340" max="14340" width="20.140625" style="141" customWidth="1"/>
    <col min="14341" max="14341" width="20.28515625" style="141" customWidth="1"/>
    <col min="14342" max="14342" width="20.42578125" style="141" customWidth="1"/>
    <col min="14343" max="14592" width="9.140625" style="141"/>
    <col min="14593" max="14593" width="40" style="141" customWidth="1"/>
    <col min="14594" max="14595" width="20.28515625" style="141" customWidth="1"/>
    <col min="14596" max="14596" width="20.140625" style="141" customWidth="1"/>
    <col min="14597" max="14597" width="20.28515625" style="141" customWidth="1"/>
    <col min="14598" max="14598" width="20.42578125" style="141" customWidth="1"/>
    <col min="14599" max="14848" width="9.140625" style="141"/>
    <col min="14849" max="14849" width="40" style="141" customWidth="1"/>
    <col min="14850" max="14851" width="20.28515625" style="141" customWidth="1"/>
    <col min="14852" max="14852" width="20.140625" style="141" customWidth="1"/>
    <col min="14853" max="14853" width="20.28515625" style="141" customWidth="1"/>
    <col min="14854" max="14854" width="20.42578125" style="141" customWidth="1"/>
    <col min="14855" max="15104" width="9.140625" style="141"/>
    <col min="15105" max="15105" width="40" style="141" customWidth="1"/>
    <col min="15106" max="15107" width="20.28515625" style="141" customWidth="1"/>
    <col min="15108" max="15108" width="20.140625" style="141" customWidth="1"/>
    <col min="15109" max="15109" width="20.28515625" style="141" customWidth="1"/>
    <col min="15110" max="15110" width="20.42578125" style="141" customWidth="1"/>
    <col min="15111" max="15360" width="9.140625" style="141"/>
    <col min="15361" max="15361" width="40" style="141" customWidth="1"/>
    <col min="15362" max="15363" width="20.28515625" style="141" customWidth="1"/>
    <col min="15364" max="15364" width="20.140625" style="141" customWidth="1"/>
    <col min="15365" max="15365" width="20.28515625" style="141" customWidth="1"/>
    <col min="15366" max="15366" width="20.42578125" style="141" customWidth="1"/>
    <col min="15367" max="15616" width="9.140625" style="141"/>
    <col min="15617" max="15617" width="40" style="141" customWidth="1"/>
    <col min="15618" max="15619" width="20.28515625" style="141" customWidth="1"/>
    <col min="15620" max="15620" width="20.140625" style="141" customWidth="1"/>
    <col min="15621" max="15621" width="20.28515625" style="141" customWidth="1"/>
    <col min="15622" max="15622" width="20.42578125" style="141" customWidth="1"/>
    <col min="15623" max="15872" width="9.140625" style="141"/>
    <col min="15873" max="15873" width="40" style="141" customWidth="1"/>
    <col min="15874" max="15875" width="20.28515625" style="141" customWidth="1"/>
    <col min="15876" max="15876" width="20.140625" style="141" customWidth="1"/>
    <col min="15877" max="15877" width="20.28515625" style="141" customWidth="1"/>
    <col min="15878" max="15878" width="20.42578125" style="141" customWidth="1"/>
    <col min="15879" max="16128" width="9.140625" style="141"/>
    <col min="16129" max="16129" width="40" style="141" customWidth="1"/>
    <col min="16130" max="16131" width="20.28515625" style="141" customWidth="1"/>
    <col min="16132" max="16132" width="20.140625" style="141" customWidth="1"/>
    <col min="16133" max="16133" width="20.28515625" style="141" customWidth="1"/>
    <col min="16134" max="16134" width="20.42578125" style="141" customWidth="1"/>
    <col min="16135" max="16384" width="9.140625" style="141"/>
  </cols>
  <sheetData>
    <row r="1" spans="1:6" ht="18" customHeight="1" x14ac:dyDescent="0.25">
      <c r="A1" s="257" t="s">
        <v>172</v>
      </c>
      <c r="B1" s="257"/>
      <c r="C1" s="257"/>
      <c r="D1" s="257"/>
      <c r="E1" s="257"/>
      <c r="F1" s="257"/>
    </row>
    <row r="2" spans="1:6" ht="18" customHeight="1" x14ac:dyDescent="0.25">
      <c r="A2" s="158"/>
      <c r="B2" s="158"/>
      <c r="C2" s="158"/>
      <c r="D2" s="158"/>
      <c r="E2" s="158"/>
      <c r="F2" s="158"/>
    </row>
    <row r="3" spans="1:6" ht="25.5" customHeight="1" x14ac:dyDescent="0.25">
      <c r="A3" s="159" t="s">
        <v>39</v>
      </c>
      <c r="B3" s="160" t="s">
        <v>155</v>
      </c>
      <c r="C3" s="160" t="s">
        <v>156</v>
      </c>
      <c r="D3" s="160" t="s">
        <v>157</v>
      </c>
      <c r="E3" s="160" t="s">
        <v>153</v>
      </c>
      <c r="F3" s="160" t="s">
        <v>158</v>
      </c>
    </row>
    <row r="4" spans="1:6" ht="18" customHeight="1" x14ac:dyDescent="0.25">
      <c r="A4" s="161" t="s">
        <v>40</v>
      </c>
      <c r="B4" s="162">
        <v>1818619.99</v>
      </c>
      <c r="C4" s="162">
        <v>2121954</v>
      </c>
      <c r="D4" s="162">
        <v>1965276</v>
      </c>
      <c r="E4" s="162">
        <v>1962381</v>
      </c>
      <c r="F4" s="162">
        <v>1962381</v>
      </c>
    </row>
    <row r="5" spans="1:6" ht="18" customHeight="1" x14ac:dyDescent="0.25">
      <c r="A5" s="163" t="s">
        <v>41</v>
      </c>
      <c r="B5" s="162">
        <v>1818619.99</v>
      </c>
      <c r="C5" s="162">
        <v>2121954</v>
      </c>
      <c r="D5" s="162">
        <v>1965276</v>
      </c>
      <c r="E5" s="162">
        <v>1962381</v>
      </c>
      <c r="F5" s="162">
        <v>1962381</v>
      </c>
    </row>
    <row r="6" spans="1:6" ht="24.75" customHeight="1" x14ac:dyDescent="0.25">
      <c r="A6" s="164" t="s">
        <v>42</v>
      </c>
      <c r="B6" s="165">
        <v>4483.8100000000004</v>
      </c>
      <c r="C6" s="165">
        <v>3699</v>
      </c>
      <c r="D6" s="165">
        <v>3768</v>
      </c>
      <c r="E6" s="165">
        <v>3768</v>
      </c>
      <c r="F6" s="165">
        <v>3768</v>
      </c>
    </row>
    <row r="7" spans="1:6" ht="18" customHeight="1" x14ac:dyDescent="0.25">
      <c r="A7" s="164" t="s">
        <v>43</v>
      </c>
      <c r="B7" s="165">
        <v>1811411.58</v>
      </c>
      <c r="C7" s="165">
        <v>2114794</v>
      </c>
      <c r="D7" s="165">
        <v>1958038</v>
      </c>
      <c r="E7" s="165">
        <v>1955143</v>
      </c>
      <c r="F7" s="165">
        <v>1955143</v>
      </c>
    </row>
    <row r="8" spans="1:6" ht="18" customHeight="1" x14ac:dyDescent="0.25">
      <c r="A8" s="164" t="s">
        <v>44</v>
      </c>
      <c r="B8" s="165">
        <v>2724.6</v>
      </c>
      <c r="C8" s="165">
        <v>3461</v>
      </c>
      <c r="D8" s="165">
        <v>3470</v>
      </c>
      <c r="E8" s="165">
        <v>3470</v>
      </c>
      <c r="F8" s="165">
        <v>3470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7"/>
  <sheetViews>
    <sheetView workbookViewId="0">
      <selection activeCell="K27" sqref="K27"/>
    </sheetView>
  </sheetViews>
  <sheetFormatPr defaultRowHeight="15" x14ac:dyDescent="0.25"/>
  <cols>
    <col min="2" max="2" width="10" customWidth="1"/>
    <col min="3" max="3" width="21.140625" customWidth="1"/>
  </cols>
  <sheetData>
    <row r="1" spans="1:8" ht="15" customHeight="1" x14ac:dyDescent="0.25">
      <c r="A1" s="256" t="s">
        <v>173</v>
      </c>
      <c r="B1" s="256"/>
      <c r="C1" s="256"/>
      <c r="D1" s="256"/>
      <c r="E1" s="256"/>
      <c r="F1" s="256"/>
      <c r="G1" s="256"/>
      <c r="H1" s="256"/>
    </row>
    <row r="2" spans="1:8" x14ac:dyDescent="0.25">
      <c r="A2" s="166"/>
      <c r="B2" s="166"/>
      <c r="C2" s="166"/>
      <c r="D2" s="166"/>
      <c r="E2" s="166"/>
      <c r="F2" s="166"/>
      <c r="G2" s="166"/>
      <c r="H2" s="166"/>
    </row>
    <row r="3" spans="1:8" ht="15" customHeight="1" x14ac:dyDescent="0.25">
      <c r="A3" s="257" t="s">
        <v>174</v>
      </c>
      <c r="B3" s="257"/>
      <c r="C3" s="257"/>
      <c r="D3" s="257"/>
      <c r="E3" s="257"/>
      <c r="F3" s="257"/>
      <c r="G3" s="257"/>
      <c r="H3" s="257"/>
    </row>
    <row r="4" spans="1:8" x14ac:dyDescent="0.25">
      <c r="A4" s="166"/>
      <c r="B4" s="166"/>
      <c r="C4" s="166"/>
      <c r="D4" s="166"/>
      <c r="E4" s="166"/>
      <c r="F4" s="166"/>
      <c r="G4" s="166"/>
      <c r="H4" s="166"/>
    </row>
    <row r="5" spans="1:8" ht="22.5" x14ac:dyDescent="0.25">
      <c r="A5" s="167" t="s">
        <v>139</v>
      </c>
      <c r="B5" s="168" t="s">
        <v>140</v>
      </c>
      <c r="C5" s="169" t="s">
        <v>38</v>
      </c>
      <c r="D5" s="169" t="s">
        <v>155</v>
      </c>
      <c r="E5" s="169" t="s">
        <v>156</v>
      </c>
      <c r="F5" s="169" t="s">
        <v>157</v>
      </c>
      <c r="G5" s="169" t="s">
        <v>153</v>
      </c>
      <c r="H5" s="169" t="s">
        <v>158</v>
      </c>
    </row>
    <row r="6" spans="1:8" x14ac:dyDescent="0.25">
      <c r="A6" s="170"/>
      <c r="B6" s="171"/>
      <c r="C6" s="172"/>
      <c r="D6" s="173"/>
      <c r="E6" s="173"/>
      <c r="F6" s="173"/>
      <c r="G6" s="173"/>
      <c r="H6" s="173"/>
    </row>
    <row r="7" spans="1:8" x14ac:dyDescent="0.25">
      <c r="A7" s="174"/>
      <c r="B7" s="175"/>
      <c r="C7" s="175"/>
      <c r="D7" s="176"/>
      <c r="E7" s="176"/>
      <c r="F7" s="176"/>
      <c r="G7" s="176"/>
      <c r="H7" s="176"/>
    </row>
  </sheetData>
  <mergeCells count="2">
    <mergeCell ref="A1:H1"/>
    <mergeCell ref="A3:H3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"/>
  <sheetViews>
    <sheetView workbookViewId="0">
      <selection activeCell="L30" sqref="L30"/>
    </sheetView>
  </sheetViews>
  <sheetFormatPr defaultRowHeight="15" x14ac:dyDescent="0.25"/>
  <cols>
    <col min="1" max="1" width="34.28515625" style="142" customWidth="1"/>
    <col min="2" max="6" width="11.5703125" style="142" customWidth="1"/>
    <col min="7" max="256" width="9.140625" style="142"/>
    <col min="257" max="257" width="49.42578125" style="142" customWidth="1"/>
    <col min="258" max="258" width="18.28515625" style="142" customWidth="1"/>
    <col min="259" max="262" width="18.42578125" style="142" customWidth="1"/>
    <col min="263" max="512" width="9.140625" style="142"/>
    <col min="513" max="513" width="49.42578125" style="142" customWidth="1"/>
    <col min="514" max="514" width="18.28515625" style="142" customWidth="1"/>
    <col min="515" max="518" width="18.42578125" style="142" customWidth="1"/>
    <col min="519" max="768" width="9.140625" style="142"/>
    <col min="769" max="769" width="49.42578125" style="142" customWidth="1"/>
    <col min="770" max="770" width="18.28515625" style="142" customWidth="1"/>
    <col min="771" max="774" width="18.42578125" style="142" customWidth="1"/>
    <col min="775" max="1024" width="9.140625" style="142"/>
    <col min="1025" max="1025" width="49.42578125" style="142" customWidth="1"/>
    <col min="1026" max="1026" width="18.28515625" style="142" customWidth="1"/>
    <col min="1027" max="1030" width="18.42578125" style="142" customWidth="1"/>
    <col min="1031" max="1280" width="9.140625" style="142"/>
    <col min="1281" max="1281" width="49.42578125" style="142" customWidth="1"/>
    <col min="1282" max="1282" width="18.28515625" style="142" customWidth="1"/>
    <col min="1283" max="1286" width="18.42578125" style="142" customWidth="1"/>
    <col min="1287" max="1536" width="9.140625" style="142"/>
    <col min="1537" max="1537" width="49.42578125" style="142" customWidth="1"/>
    <col min="1538" max="1538" width="18.28515625" style="142" customWidth="1"/>
    <col min="1539" max="1542" width="18.42578125" style="142" customWidth="1"/>
    <col min="1543" max="1792" width="9.140625" style="142"/>
    <col min="1793" max="1793" width="49.42578125" style="142" customWidth="1"/>
    <col min="1794" max="1794" width="18.28515625" style="142" customWidth="1"/>
    <col min="1795" max="1798" width="18.42578125" style="142" customWidth="1"/>
    <col min="1799" max="2048" width="9.140625" style="142"/>
    <col min="2049" max="2049" width="49.42578125" style="142" customWidth="1"/>
    <col min="2050" max="2050" width="18.28515625" style="142" customWidth="1"/>
    <col min="2051" max="2054" width="18.42578125" style="142" customWidth="1"/>
    <col min="2055" max="2304" width="9.140625" style="142"/>
    <col min="2305" max="2305" width="49.42578125" style="142" customWidth="1"/>
    <col min="2306" max="2306" width="18.28515625" style="142" customWidth="1"/>
    <col min="2307" max="2310" width="18.42578125" style="142" customWidth="1"/>
    <col min="2311" max="2560" width="9.140625" style="142"/>
    <col min="2561" max="2561" width="49.42578125" style="142" customWidth="1"/>
    <col min="2562" max="2562" width="18.28515625" style="142" customWidth="1"/>
    <col min="2563" max="2566" width="18.42578125" style="142" customWidth="1"/>
    <col min="2567" max="2816" width="9.140625" style="142"/>
    <col min="2817" max="2817" width="49.42578125" style="142" customWidth="1"/>
    <col min="2818" max="2818" width="18.28515625" style="142" customWidth="1"/>
    <col min="2819" max="2822" width="18.42578125" style="142" customWidth="1"/>
    <col min="2823" max="3072" width="9.140625" style="142"/>
    <col min="3073" max="3073" width="49.42578125" style="142" customWidth="1"/>
    <col min="3074" max="3074" width="18.28515625" style="142" customWidth="1"/>
    <col min="3075" max="3078" width="18.42578125" style="142" customWidth="1"/>
    <col min="3079" max="3328" width="9.140625" style="142"/>
    <col min="3329" max="3329" width="49.42578125" style="142" customWidth="1"/>
    <col min="3330" max="3330" width="18.28515625" style="142" customWidth="1"/>
    <col min="3331" max="3334" width="18.42578125" style="142" customWidth="1"/>
    <col min="3335" max="3584" width="9.140625" style="142"/>
    <col min="3585" max="3585" width="49.42578125" style="142" customWidth="1"/>
    <col min="3586" max="3586" width="18.28515625" style="142" customWidth="1"/>
    <col min="3587" max="3590" width="18.42578125" style="142" customWidth="1"/>
    <col min="3591" max="3840" width="9.140625" style="142"/>
    <col min="3841" max="3841" width="49.42578125" style="142" customWidth="1"/>
    <col min="3842" max="3842" width="18.28515625" style="142" customWidth="1"/>
    <col min="3843" max="3846" width="18.42578125" style="142" customWidth="1"/>
    <col min="3847" max="4096" width="9.140625" style="142"/>
    <col min="4097" max="4097" width="49.42578125" style="142" customWidth="1"/>
    <col min="4098" max="4098" width="18.28515625" style="142" customWidth="1"/>
    <col min="4099" max="4102" width="18.42578125" style="142" customWidth="1"/>
    <col min="4103" max="4352" width="9.140625" style="142"/>
    <col min="4353" max="4353" width="49.42578125" style="142" customWidth="1"/>
    <col min="4354" max="4354" width="18.28515625" style="142" customWidth="1"/>
    <col min="4355" max="4358" width="18.42578125" style="142" customWidth="1"/>
    <col min="4359" max="4608" width="9.140625" style="142"/>
    <col min="4609" max="4609" width="49.42578125" style="142" customWidth="1"/>
    <col min="4610" max="4610" width="18.28515625" style="142" customWidth="1"/>
    <col min="4611" max="4614" width="18.42578125" style="142" customWidth="1"/>
    <col min="4615" max="4864" width="9.140625" style="142"/>
    <col min="4865" max="4865" width="49.42578125" style="142" customWidth="1"/>
    <col min="4866" max="4866" width="18.28515625" style="142" customWidth="1"/>
    <col min="4867" max="4870" width="18.42578125" style="142" customWidth="1"/>
    <col min="4871" max="5120" width="9.140625" style="142"/>
    <col min="5121" max="5121" width="49.42578125" style="142" customWidth="1"/>
    <col min="5122" max="5122" width="18.28515625" style="142" customWidth="1"/>
    <col min="5123" max="5126" width="18.42578125" style="142" customWidth="1"/>
    <col min="5127" max="5376" width="9.140625" style="142"/>
    <col min="5377" max="5377" width="49.42578125" style="142" customWidth="1"/>
    <col min="5378" max="5378" width="18.28515625" style="142" customWidth="1"/>
    <col min="5379" max="5382" width="18.42578125" style="142" customWidth="1"/>
    <col min="5383" max="5632" width="9.140625" style="142"/>
    <col min="5633" max="5633" width="49.42578125" style="142" customWidth="1"/>
    <col min="5634" max="5634" width="18.28515625" style="142" customWidth="1"/>
    <col min="5635" max="5638" width="18.42578125" style="142" customWidth="1"/>
    <col min="5639" max="5888" width="9.140625" style="142"/>
    <col min="5889" max="5889" width="49.42578125" style="142" customWidth="1"/>
    <col min="5890" max="5890" width="18.28515625" style="142" customWidth="1"/>
    <col min="5891" max="5894" width="18.42578125" style="142" customWidth="1"/>
    <col min="5895" max="6144" width="9.140625" style="142"/>
    <col min="6145" max="6145" width="49.42578125" style="142" customWidth="1"/>
    <col min="6146" max="6146" width="18.28515625" style="142" customWidth="1"/>
    <col min="6147" max="6150" width="18.42578125" style="142" customWidth="1"/>
    <col min="6151" max="6400" width="9.140625" style="142"/>
    <col min="6401" max="6401" width="49.42578125" style="142" customWidth="1"/>
    <col min="6402" max="6402" width="18.28515625" style="142" customWidth="1"/>
    <col min="6403" max="6406" width="18.42578125" style="142" customWidth="1"/>
    <col min="6407" max="6656" width="9.140625" style="142"/>
    <col min="6657" max="6657" width="49.42578125" style="142" customWidth="1"/>
    <col min="6658" max="6658" width="18.28515625" style="142" customWidth="1"/>
    <col min="6659" max="6662" width="18.42578125" style="142" customWidth="1"/>
    <col min="6663" max="6912" width="9.140625" style="142"/>
    <col min="6913" max="6913" width="49.42578125" style="142" customWidth="1"/>
    <col min="6914" max="6914" width="18.28515625" style="142" customWidth="1"/>
    <col min="6915" max="6918" width="18.42578125" style="142" customWidth="1"/>
    <col min="6919" max="7168" width="9.140625" style="142"/>
    <col min="7169" max="7169" width="49.42578125" style="142" customWidth="1"/>
    <col min="7170" max="7170" width="18.28515625" style="142" customWidth="1"/>
    <col min="7171" max="7174" width="18.42578125" style="142" customWidth="1"/>
    <col min="7175" max="7424" width="9.140625" style="142"/>
    <col min="7425" max="7425" width="49.42578125" style="142" customWidth="1"/>
    <col min="7426" max="7426" width="18.28515625" style="142" customWidth="1"/>
    <col min="7427" max="7430" width="18.42578125" style="142" customWidth="1"/>
    <col min="7431" max="7680" width="9.140625" style="142"/>
    <col min="7681" max="7681" width="49.42578125" style="142" customWidth="1"/>
    <col min="7682" max="7682" width="18.28515625" style="142" customWidth="1"/>
    <col min="7683" max="7686" width="18.42578125" style="142" customWidth="1"/>
    <col min="7687" max="7936" width="9.140625" style="142"/>
    <col min="7937" max="7937" width="49.42578125" style="142" customWidth="1"/>
    <col min="7938" max="7938" width="18.28515625" style="142" customWidth="1"/>
    <col min="7939" max="7942" width="18.42578125" style="142" customWidth="1"/>
    <col min="7943" max="8192" width="9.140625" style="142"/>
    <col min="8193" max="8193" width="49.42578125" style="142" customWidth="1"/>
    <col min="8194" max="8194" width="18.28515625" style="142" customWidth="1"/>
    <col min="8195" max="8198" width="18.42578125" style="142" customWidth="1"/>
    <col min="8199" max="8448" width="9.140625" style="142"/>
    <col min="8449" max="8449" width="49.42578125" style="142" customWidth="1"/>
    <col min="8450" max="8450" width="18.28515625" style="142" customWidth="1"/>
    <col min="8451" max="8454" width="18.42578125" style="142" customWidth="1"/>
    <col min="8455" max="8704" width="9.140625" style="142"/>
    <col min="8705" max="8705" width="49.42578125" style="142" customWidth="1"/>
    <col min="8706" max="8706" width="18.28515625" style="142" customWidth="1"/>
    <col min="8707" max="8710" width="18.42578125" style="142" customWidth="1"/>
    <col min="8711" max="8960" width="9.140625" style="142"/>
    <col min="8961" max="8961" width="49.42578125" style="142" customWidth="1"/>
    <col min="8962" max="8962" width="18.28515625" style="142" customWidth="1"/>
    <col min="8963" max="8966" width="18.42578125" style="142" customWidth="1"/>
    <col min="8967" max="9216" width="9.140625" style="142"/>
    <col min="9217" max="9217" width="49.42578125" style="142" customWidth="1"/>
    <col min="9218" max="9218" width="18.28515625" style="142" customWidth="1"/>
    <col min="9219" max="9222" width="18.42578125" style="142" customWidth="1"/>
    <col min="9223" max="9472" width="9.140625" style="142"/>
    <col min="9473" max="9473" width="49.42578125" style="142" customWidth="1"/>
    <col min="9474" max="9474" width="18.28515625" style="142" customWidth="1"/>
    <col min="9475" max="9478" width="18.42578125" style="142" customWidth="1"/>
    <col min="9479" max="9728" width="9.140625" style="142"/>
    <col min="9729" max="9729" width="49.42578125" style="142" customWidth="1"/>
    <col min="9730" max="9730" width="18.28515625" style="142" customWidth="1"/>
    <col min="9731" max="9734" width="18.42578125" style="142" customWidth="1"/>
    <col min="9735" max="9984" width="9.140625" style="142"/>
    <col min="9985" max="9985" width="49.42578125" style="142" customWidth="1"/>
    <col min="9986" max="9986" width="18.28515625" style="142" customWidth="1"/>
    <col min="9987" max="9990" width="18.42578125" style="142" customWidth="1"/>
    <col min="9991" max="10240" width="9.140625" style="142"/>
    <col min="10241" max="10241" width="49.42578125" style="142" customWidth="1"/>
    <col min="10242" max="10242" width="18.28515625" style="142" customWidth="1"/>
    <col min="10243" max="10246" width="18.42578125" style="142" customWidth="1"/>
    <col min="10247" max="10496" width="9.140625" style="142"/>
    <col min="10497" max="10497" width="49.42578125" style="142" customWidth="1"/>
    <col min="10498" max="10498" width="18.28515625" style="142" customWidth="1"/>
    <col min="10499" max="10502" width="18.42578125" style="142" customWidth="1"/>
    <col min="10503" max="10752" width="9.140625" style="142"/>
    <col min="10753" max="10753" width="49.42578125" style="142" customWidth="1"/>
    <col min="10754" max="10754" width="18.28515625" style="142" customWidth="1"/>
    <col min="10755" max="10758" width="18.42578125" style="142" customWidth="1"/>
    <col min="10759" max="11008" width="9.140625" style="142"/>
    <col min="11009" max="11009" width="49.42578125" style="142" customWidth="1"/>
    <col min="11010" max="11010" width="18.28515625" style="142" customWidth="1"/>
    <col min="11011" max="11014" width="18.42578125" style="142" customWidth="1"/>
    <col min="11015" max="11264" width="9.140625" style="142"/>
    <col min="11265" max="11265" width="49.42578125" style="142" customWidth="1"/>
    <col min="11266" max="11266" width="18.28515625" style="142" customWidth="1"/>
    <col min="11267" max="11270" width="18.42578125" style="142" customWidth="1"/>
    <col min="11271" max="11520" width="9.140625" style="142"/>
    <col min="11521" max="11521" width="49.42578125" style="142" customWidth="1"/>
    <col min="11522" max="11522" width="18.28515625" style="142" customWidth="1"/>
    <col min="11523" max="11526" width="18.42578125" style="142" customWidth="1"/>
    <col min="11527" max="11776" width="9.140625" style="142"/>
    <col min="11777" max="11777" width="49.42578125" style="142" customWidth="1"/>
    <col min="11778" max="11778" width="18.28515625" style="142" customWidth="1"/>
    <col min="11779" max="11782" width="18.42578125" style="142" customWidth="1"/>
    <col min="11783" max="12032" width="9.140625" style="142"/>
    <col min="12033" max="12033" width="49.42578125" style="142" customWidth="1"/>
    <col min="12034" max="12034" width="18.28515625" style="142" customWidth="1"/>
    <col min="12035" max="12038" width="18.42578125" style="142" customWidth="1"/>
    <col min="12039" max="12288" width="9.140625" style="142"/>
    <col min="12289" max="12289" width="49.42578125" style="142" customWidth="1"/>
    <col min="12290" max="12290" width="18.28515625" style="142" customWidth="1"/>
    <col min="12291" max="12294" width="18.42578125" style="142" customWidth="1"/>
    <col min="12295" max="12544" width="9.140625" style="142"/>
    <col min="12545" max="12545" width="49.42578125" style="142" customWidth="1"/>
    <col min="12546" max="12546" width="18.28515625" style="142" customWidth="1"/>
    <col min="12547" max="12550" width="18.42578125" style="142" customWidth="1"/>
    <col min="12551" max="12800" width="9.140625" style="142"/>
    <col min="12801" max="12801" width="49.42578125" style="142" customWidth="1"/>
    <col min="12802" max="12802" width="18.28515625" style="142" customWidth="1"/>
    <col min="12803" max="12806" width="18.42578125" style="142" customWidth="1"/>
    <col min="12807" max="13056" width="9.140625" style="142"/>
    <col min="13057" max="13057" width="49.42578125" style="142" customWidth="1"/>
    <col min="13058" max="13058" width="18.28515625" style="142" customWidth="1"/>
    <col min="13059" max="13062" width="18.42578125" style="142" customWidth="1"/>
    <col min="13063" max="13312" width="9.140625" style="142"/>
    <col min="13313" max="13313" width="49.42578125" style="142" customWidth="1"/>
    <col min="13314" max="13314" width="18.28515625" style="142" customWidth="1"/>
    <col min="13315" max="13318" width="18.42578125" style="142" customWidth="1"/>
    <col min="13319" max="13568" width="9.140625" style="142"/>
    <col min="13569" max="13569" width="49.42578125" style="142" customWidth="1"/>
    <col min="13570" max="13570" width="18.28515625" style="142" customWidth="1"/>
    <col min="13571" max="13574" width="18.42578125" style="142" customWidth="1"/>
    <col min="13575" max="13824" width="9.140625" style="142"/>
    <col min="13825" max="13825" width="49.42578125" style="142" customWidth="1"/>
    <col min="13826" max="13826" width="18.28515625" style="142" customWidth="1"/>
    <col min="13827" max="13830" width="18.42578125" style="142" customWidth="1"/>
    <col min="13831" max="14080" width="9.140625" style="142"/>
    <col min="14081" max="14081" width="49.42578125" style="142" customWidth="1"/>
    <col min="14082" max="14082" width="18.28515625" style="142" customWidth="1"/>
    <col min="14083" max="14086" width="18.42578125" style="142" customWidth="1"/>
    <col min="14087" max="14336" width="9.140625" style="142"/>
    <col min="14337" max="14337" width="49.42578125" style="142" customWidth="1"/>
    <col min="14338" max="14338" width="18.28515625" style="142" customWidth="1"/>
    <col min="14339" max="14342" width="18.42578125" style="142" customWidth="1"/>
    <col min="14343" max="14592" width="9.140625" style="142"/>
    <col min="14593" max="14593" width="49.42578125" style="142" customWidth="1"/>
    <col min="14594" max="14594" width="18.28515625" style="142" customWidth="1"/>
    <col min="14595" max="14598" width="18.42578125" style="142" customWidth="1"/>
    <col min="14599" max="14848" width="9.140625" style="142"/>
    <col min="14849" max="14849" width="49.42578125" style="142" customWidth="1"/>
    <col min="14850" max="14850" width="18.28515625" style="142" customWidth="1"/>
    <col min="14851" max="14854" width="18.42578125" style="142" customWidth="1"/>
    <col min="14855" max="15104" width="9.140625" style="142"/>
    <col min="15105" max="15105" width="49.42578125" style="142" customWidth="1"/>
    <col min="15106" max="15106" width="18.28515625" style="142" customWidth="1"/>
    <col min="15107" max="15110" width="18.42578125" style="142" customWidth="1"/>
    <col min="15111" max="15360" width="9.140625" style="142"/>
    <col min="15361" max="15361" width="49.42578125" style="142" customWidth="1"/>
    <col min="15362" max="15362" width="18.28515625" style="142" customWidth="1"/>
    <col min="15363" max="15366" width="18.42578125" style="142" customWidth="1"/>
    <col min="15367" max="15616" width="9.140625" style="142"/>
    <col min="15617" max="15617" width="49.42578125" style="142" customWidth="1"/>
    <col min="15618" max="15618" width="18.28515625" style="142" customWidth="1"/>
    <col min="15619" max="15622" width="18.42578125" style="142" customWidth="1"/>
    <col min="15623" max="15872" width="9.140625" style="142"/>
    <col min="15873" max="15873" width="49.42578125" style="142" customWidth="1"/>
    <col min="15874" max="15874" width="18.28515625" style="142" customWidth="1"/>
    <col min="15875" max="15878" width="18.42578125" style="142" customWidth="1"/>
    <col min="15879" max="16128" width="9.140625" style="142"/>
    <col min="16129" max="16129" width="49.42578125" style="142" customWidth="1"/>
    <col min="16130" max="16130" width="18.28515625" style="142" customWidth="1"/>
    <col min="16131" max="16134" width="18.42578125" style="142" customWidth="1"/>
    <col min="16135" max="16384" width="9.140625" style="142"/>
  </cols>
  <sheetData>
    <row r="1" spans="1:6" ht="15" customHeight="1" x14ac:dyDescent="0.25">
      <c r="A1" s="258" t="s">
        <v>175</v>
      </c>
      <c r="B1" s="258"/>
      <c r="C1" s="258"/>
      <c r="D1" s="258"/>
      <c r="E1" s="258"/>
      <c r="F1" s="258"/>
    </row>
    <row r="2" spans="1:6" x14ac:dyDescent="0.25">
      <c r="A2" s="177"/>
      <c r="B2" s="177"/>
      <c r="C2" s="177"/>
      <c r="D2" s="177"/>
      <c r="E2" s="177"/>
      <c r="F2" s="177"/>
    </row>
    <row r="3" spans="1:6" ht="22.5" customHeight="1" x14ac:dyDescent="0.25">
      <c r="A3" s="178" t="s">
        <v>39</v>
      </c>
      <c r="B3" s="179" t="s">
        <v>155</v>
      </c>
      <c r="C3" s="179" t="s">
        <v>156</v>
      </c>
      <c r="D3" s="179" t="s">
        <v>157</v>
      </c>
      <c r="E3" s="179" t="s">
        <v>153</v>
      </c>
      <c r="F3" s="179" t="s">
        <v>158</v>
      </c>
    </row>
    <row r="4" spans="1:6" x14ac:dyDescent="0.25">
      <c r="A4" s="180" t="s">
        <v>141</v>
      </c>
      <c r="B4" s="181"/>
      <c r="C4" s="181"/>
      <c r="D4" s="181"/>
      <c r="E4" s="181"/>
      <c r="F4" s="181"/>
    </row>
    <row r="5" spans="1:6" ht="30.75" customHeight="1" x14ac:dyDescent="0.25">
      <c r="A5" s="182"/>
      <c r="B5" s="181"/>
      <c r="C5" s="181"/>
      <c r="D5" s="181"/>
      <c r="E5" s="181"/>
      <c r="F5" s="181"/>
    </row>
    <row r="6" spans="1:6" x14ac:dyDescent="0.25">
      <c r="A6" s="183"/>
      <c r="B6" s="184"/>
      <c r="C6" s="184"/>
      <c r="D6" s="184"/>
      <c r="E6" s="184"/>
      <c r="F6" s="184"/>
    </row>
    <row r="7" spans="1:6" ht="12.75" customHeight="1" x14ac:dyDescent="0.25">
      <c r="A7" s="183"/>
      <c r="B7" s="184"/>
      <c r="C7" s="184"/>
      <c r="D7" s="184"/>
      <c r="E7" s="184"/>
      <c r="F7" s="184"/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5" sqref="P3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12</vt:i4>
      </vt:variant>
    </vt:vector>
  </HeadingPairs>
  <TitlesOfParts>
    <vt:vector size="12" baseType="lpstr">
      <vt:lpstr>SAŽETAK-</vt:lpstr>
      <vt:lpstr>SAŽETAK1</vt:lpstr>
      <vt:lpstr>SAŽETAK</vt:lpstr>
      <vt:lpstr> Račun prihoda i rashoda</vt:lpstr>
      <vt:lpstr>Prihodi i rashodi po izvorima</vt:lpstr>
      <vt:lpstr>Rashodi prema funkcijskoj kl</vt:lpstr>
      <vt:lpstr>Račun financiranja-ek.kl.</vt:lpstr>
      <vt:lpstr>Račun financiranja-izv</vt:lpstr>
      <vt:lpstr>Račun financiranja po izvorima</vt:lpstr>
      <vt:lpstr>Preneseni višak ili manjak</vt:lpstr>
      <vt:lpstr>POSEBNI DIO</vt:lpstr>
      <vt:lpstr>za obrazloženje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2025-10-24T05:19:58Z</dcterms:modified>
</cp:coreProperties>
</file>