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prof\Documents\"/>
    </mc:Choice>
  </mc:AlternateContent>
  <bookViews>
    <workbookView xWindow="0" yWindow="0" windowWidth="2055" windowHeight="2250"/>
  </bookViews>
  <sheets>
    <sheet name="OPĆI DIO" sheetId="4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IZDATAKA'!$2:$2</definedName>
    <definedName name="_xlnm.Print_Area" localSheetId="0">'OPĆI DIO'!$A$2:$H$26</definedName>
    <definedName name="_xlnm.Print_Area" localSheetId="1">'PLAN PRIHODA'!$A$1:$K$46</definedName>
    <definedName name="_xlnm.Print_Area" localSheetId="2">'PLAN RASHODA I IZDATAKA'!$A$1:$N$55</definedName>
  </definedNames>
  <calcPr calcId="162913"/>
</workbook>
</file>

<file path=xl/calcChain.xml><?xml version="1.0" encoding="utf-8"?>
<calcChain xmlns="http://schemas.openxmlformats.org/spreadsheetml/2006/main">
  <c r="N26" i="3" l="1"/>
  <c r="N24" i="3" s="1"/>
  <c r="N47" i="3"/>
  <c r="M47" i="3"/>
  <c r="M26" i="3"/>
  <c r="M24" i="3" s="1"/>
  <c r="M4" i="3" s="1"/>
  <c r="N5" i="3"/>
  <c r="M5" i="3"/>
  <c r="H8" i="4"/>
  <c r="G8" i="4"/>
  <c r="G7" i="4" s="1"/>
  <c r="G13" i="4" s="1"/>
  <c r="G24" i="4" s="1"/>
  <c r="F8" i="4"/>
  <c r="G11" i="4"/>
  <c r="G12" i="4"/>
  <c r="G10" i="4" s="1"/>
  <c r="D30" i="2"/>
  <c r="H11" i="4"/>
  <c r="H10" i="4" s="1"/>
  <c r="H13" i="4" s="1"/>
  <c r="H24" i="4" s="1"/>
  <c r="F11" i="4"/>
  <c r="E19" i="2"/>
  <c r="J16" i="2"/>
  <c r="J8" i="2"/>
  <c r="C19" i="2"/>
  <c r="J7" i="2"/>
  <c r="G19" i="2"/>
  <c r="H19" i="2"/>
  <c r="I19" i="2"/>
  <c r="C45" i="2"/>
  <c r="D45" i="2"/>
  <c r="E45" i="2"/>
  <c r="F45" i="2"/>
  <c r="G45" i="2"/>
  <c r="H45" i="2"/>
  <c r="I45" i="2"/>
  <c r="B45" i="2"/>
  <c r="B46" i="2" s="1"/>
  <c r="C32" i="2"/>
  <c r="D32" i="2"/>
  <c r="E32" i="2"/>
  <c r="F32" i="2"/>
  <c r="G32" i="2"/>
  <c r="H32" i="2"/>
  <c r="I32" i="2"/>
  <c r="B32" i="2"/>
  <c r="F19" i="2"/>
  <c r="J15" i="2"/>
  <c r="J13" i="2"/>
  <c r="J12" i="2"/>
  <c r="B19" i="2"/>
  <c r="J18" i="2"/>
  <c r="H22" i="4"/>
  <c r="G22" i="4"/>
  <c r="F22" i="4"/>
  <c r="F10" i="4"/>
  <c r="H7" i="4"/>
  <c r="F7" i="4"/>
  <c r="J11" i="2"/>
  <c r="J10" i="2"/>
  <c r="J6" i="2"/>
  <c r="J19" i="2" s="1"/>
  <c r="J9" i="2"/>
  <c r="J17" i="2"/>
  <c r="J14" i="2"/>
  <c r="D19" i="2"/>
  <c r="B20" i="2" s="1"/>
  <c r="B33" i="2" l="1"/>
  <c r="F13" i="4"/>
  <c r="F24" i="4" s="1"/>
  <c r="N4" i="3"/>
</calcChain>
</file>

<file path=xl/comments1.xml><?xml version="1.0" encoding="utf-8"?>
<comments xmlns="http://schemas.openxmlformats.org/spreadsheetml/2006/main">
  <authors>
    <author>Katarina Krešo</author>
  </authors>
  <commentList>
    <comment ref="D2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Katarina Krešo:
NE treba popunjavti jer se sve automatski zbraja
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E2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 Krešo:</t>
        </r>
        <r>
          <rPr>
            <sz val="9"/>
            <color indexed="81"/>
            <rFont val="Segoe UI"/>
            <family val="2"/>
            <charset val="238"/>
          </rPr>
          <t xml:space="preserve">
popuniti na 4. razini samo zatamnjene ćelije dok se ostalo zbraja</t>
        </r>
      </text>
    </comment>
    <comment ref="F2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 Krešo:</t>
        </r>
        <r>
          <rPr>
            <sz val="9"/>
            <color indexed="81"/>
            <rFont val="Segoe UI"/>
            <family val="2"/>
            <charset val="238"/>
          </rPr>
          <t xml:space="preserve">
popuniti na 4. razini samo zatamnjene ćelije dok se ostalo zbraja</t>
        </r>
      </text>
    </comment>
    <comment ref="G2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 Krešo:</t>
        </r>
        <r>
          <rPr>
            <sz val="9"/>
            <color indexed="81"/>
            <rFont val="Segoe UI"/>
            <family val="2"/>
            <charset val="238"/>
          </rPr>
          <t xml:space="preserve">
popuniti na 4. razini samo zatamnjene ćelije dok se ostalo zbraja</t>
        </r>
      </text>
    </comment>
    <comment ref="H2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 Krešo:</t>
        </r>
        <r>
          <rPr>
            <sz val="9"/>
            <color indexed="81"/>
            <rFont val="Segoe UI"/>
            <family val="2"/>
            <charset val="238"/>
          </rPr>
          <t xml:space="preserve">
popuniti na 4. razini samo zatamnjene ćelije dok se ostalo zbraja</t>
        </r>
      </text>
    </comment>
    <comment ref="I2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 Krešo:</t>
        </r>
        <r>
          <rPr>
            <sz val="9"/>
            <color indexed="81"/>
            <rFont val="Segoe UI"/>
            <family val="2"/>
            <charset val="238"/>
          </rPr>
          <t xml:space="preserve">
popuniti na 4. razini samo zatamnjene ćelije dok se ostalo zbraja</t>
        </r>
      </text>
    </comment>
    <comment ref="J2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 Krešo:</t>
        </r>
        <r>
          <rPr>
            <sz val="9"/>
            <color indexed="81"/>
            <rFont val="Segoe UI"/>
            <family val="2"/>
            <charset val="238"/>
          </rPr>
          <t xml:space="preserve">
popuniti na 4. razini samo zatamnjene ćelije dok se ostalo zbraja</t>
        </r>
      </text>
    </comment>
    <comment ref="K2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 Krešo:</t>
        </r>
        <r>
          <rPr>
            <sz val="9"/>
            <color indexed="81"/>
            <rFont val="Segoe UI"/>
            <family val="2"/>
            <charset val="238"/>
          </rPr>
          <t xml:space="preserve">
popuniti na 4. razini samo zatamnjene ćelije dok se ostalo zbraja</t>
        </r>
      </text>
    </comment>
    <comment ref="L2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 Krešo:</t>
        </r>
        <r>
          <rPr>
            <sz val="9"/>
            <color indexed="81"/>
            <rFont val="Segoe UI"/>
            <family val="2"/>
            <charset val="238"/>
          </rPr>
          <t xml:space="preserve">
popuniti na 4. razini samo zatamnjene ćelije dok se ostalo zbraja</t>
        </r>
      </text>
    </comment>
    <comment ref="M2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 Krešo:</t>
        </r>
        <r>
          <rPr>
            <sz val="9"/>
            <color indexed="81"/>
            <rFont val="Segoe UI"/>
            <family val="2"/>
            <charset val="238"/>
          </rPr>
          <t xml:space="preserve">
Planirati na 2. razini
</t>
        </r>
      </text>
    </comment>
    <comment ref="N2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 Krešo:</t>
        </r>
        <r>
          <rPr>
            <sz val="9"/>
            <color indexed="81"/>
            <rFont val="Segoe UI"/>
            <family val="2"/>
            <charset val="238"/>
          </rPr>
          <t xml:space="preserve">
Planirati na 2. razini
</t>
        </r>
      </text>
    </comment>
  </commentList>
</comments>
</file>

<file path=xl/sharedStrings.xml><?xml version="1.0" encoding="utf-8"?>
<sst xmlns="http://schemas.openxmlformats.org/spreadsheetml/2006/main" count="143" uniqueCount="89">
  <si>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</si>
  <si>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</si>
  <si>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</si>
  <si>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</si>
  <si>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</si>
  <si>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</si>
  <si>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</si>
  <si>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</si>
  <si>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</si>
  <si>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</si>
  <si>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</si>
  <si>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</si>
  <si>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</si>
  <si>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</si>
  <si>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</si>
  <si>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</si>
  <si>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</si>
  <si>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</si>
  <si>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</si>
  <si>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</si>
  <si>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</si>
  <si>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</si>
  <si>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</si>
  <si>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</si>
  <si>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</si>
  <si>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</si>
  <si>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</si>
  <si>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</si>
  <si>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</si>
  <si>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financijski rashodi</t>
  </si>
  <si>
    <t>Rashodi za nabavu nefinancijske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</si>
  <si>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</si>
  <si>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</si>
  <si>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</si>
  <si>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</si>
  <si>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</si>
  <si>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</si>
  <si>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</si>
  <si>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</si>
  <si>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</si>
  <si>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</si>
  <si>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</si>
  <si>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</si>
  <si>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</si>
  <si>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Prijedlog plana 
za 2020.</t>
  </si>
  <si>
    <t>Projekcija plana
za 2021.</t>
  </si>
  <si>
    <t>Projekcija plana 
za 2022.</t>
  </si>
  <si>
    <t>2022.</t>
  </si>
  <si>
    <t>Ukupno prihodi i primici za 2022.</t>
  </si>
  <si>
    <t>PRIJEDLOG PLANA ZA 2020.</t>
  </si>
  <si>
    <t>Rashodi poslovanja</t>
  </si>
  <si>
    <t>Oznaka                           rač. iz                                      računskog                                         plana</t>
  </si>
  <si>
    <t>Rashodi za nabavu proizvedene dugotrajne imovine</t>
  </si>
  <si>
    <t>pozicija</t>
  </si>
  <si>
    <t>Program 7007</t>
  </si>
  <si>
    <t>FINANCIRANJE SREDNJEG ŠKOLSTVA PREMA MINIMALNOM STANDARDU</t>
  </si>
  <si>
    <t>Postrojenja i oprema</t>
  </si>
  <si>
    <t>K 7007 03</t>
  </si>
  <si>
    <t>A 7007 05</t>
  </si>
  <si>
    <t xml:space="preserve">FINANCIRANJE OPĆIH TROŠKOVA SREDNJEG ŠKOLSTVA </t>
  </si>
  <si>
    <t>Naknade troškova osobama izvan radnog odnosa</t>
  </si>
  <si>
    <t>Ostali nespomenuti rashodi poslovanja</t>
  </si>
  <si>
    <t>Financijski rashodi</t>
  </si>
  <si>
    <t>A 7007 06</t>
  </si>
  <si>
    <t xml:space="preserve">FINANCIRANJE STVARNIH TROŠKOVA SREDNJEG ŠKOLSTVA </t>
  </si>
  <si>
    <t>Program 7008</t>
  </si>
  <si>
    <t>FINANCIRANJE ŠKOLSTVA IZVAN ŽUPANIJSKOG PRORAČUNA</t>
  </si>
  <si>
    <t>A 7011 02</t>
  </si>
  <si>
    <t>VLASTITI PRIHODI - SREDNJE ŠKOLSTVO</t>
  </si>
  <si>
    <t>Rashodi za nabavu neproizvedene dugotrajne imovine</t>
  </si>
  <si>
    <t>Knjige, umjetnička djela i ostale izložbene vrijednosti</t>
  </si>
  <si>
    <t>PROJEKCIJA PLANA ZA 2021.</t>
  </si>
  <si>
    <t>PROJEKCIJA PLANA ZA 2022.</t>
  </si>
  <si>
    <t>Program 7011</t>
  </si>
  <si>
    <t>Nematerijalna  imovina</t>
  </si>
  <si>
    <t>SUFINANCIRANJE OBAVEZNE ŠKOLSKE LEKTIRE U OSNOVNIM I SREDNJIM ŠKOLAMA</t>
  </si>
  <si>
    <t>SHEMA - VOĆE, POVRĆE I MLIJEKO</t>
  </si>
  <si>
    <t>K 7008 04</t>
  </si>
  <si>
    <t>T 7008 27</t>
  </si>
  <si>
    <t xml:space="preserve">SVEUKUPNO </t>
  </si>
  <si>
    <t>PLANSKO I HITNO ODRŽAVANJE OBJEKATA I OPREME SREDNJEG ŠKOLSTVA I UČENIČKIH DOMOVA</t>
  </si>
  <si>
    <t>Opći prihodi i primici-decentralizacija</t>
  </si>
  <si>
    <t>UKUPNO</t>
  </si>
  <si>
    <t>šifra izvora</t>
  </si>
  <si>
    <t>Opći prihodi i primici - decentralizacija</t>
  </si>
  <si>
    <t>PLAN RASHODA I IZDATAKA ZA: II.GIMNAZIJA OSIJEK</t>
  </si>
  <si>
    <t>PRIJEDLOG FINANCIJSKOG PLANA II. GIMNAZIJE OSIJEK ZA 2020. I                                                                                                                                                PROJEKCIJA PLANA ZA  2021. I 2022. GODINU</t>
  </si>
  <si>
    <t>111 KNJIGE i 5212 S.VOĆA</t>
  </si>
  <si>
    <t>RAZVOJ ODGOJNO-OBRAZOVNOG SUSTAVA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</si>
</sst>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n_-;\-* #,##0.00\ _k_n_-;_-* &quot;-&quot;??\ _k_n_-;_-@_-"/>
    <numFmt numFmtId="164" formatCode="_-* #,##0.00_-;\-* #,##0.00_-;_-* &quot;-&quot;??_-;_-@_-"/>
    <numFmt numFmtId="165" formatCode="#,##0.00_ ;[Red]\-#,##0.00\ "/>
  </numFmts>
  <fonts count="49" x14ac:knownFonts="1">
    <font>
      <sz val="10"/>
      <color indexed="8"/>
      <name val="MS Sans Serif"/>
      <charset val="238"/>
    </font>
    <font>
      <sz val="9.85"/>
      <color indexed="8"/>
      <name val="Times New Roman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8"/>
      <color indexed="8"/>
      <name val="Arial"/>
      <family val="2"/>
      <charset val="238"/>
    </font>
    <font>
      <b/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</font>
    <font>
      <sz val="10"/>
      <name val="Times New Roman"/>
      <family val="1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9"/>
      <name val="Times New Roman"/>
      <family val="1"/>
      <charset val="238"/>
    </font>
    <font>
      <b/>
      <sz val="9"/>
      <name val="Times New Roman"/>
      <family val="1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MS Sans Serif"/>
      <charset val="238"/>
    </font>
    <font>
      <i/>
      <sz val="9"/>
      <color indexed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FF0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1" applyNumberFormat="0" applyAlignment="0" applyProtection="0"/>
    <xf numFmtId="0" fontId="12" fillId="0" borderId="6" applyNumberFormat="0" applyFill="0" applyAlignment="0" applyProtection="0"/>
    <xf numFmtId="0" fontId="13" fillId="9" borderId="0" applyNumberFormat="0" applyBorder="0" applyAlignment="0" applyProtection="0"/>
    <xf numFmtId="0" fontId="46" fillId="0" borderId="0"/>
    <xf numFmtId="0" fontId="14" fillId="0" borderId="7" applyNumberFormat="0" applyFill="0" applyAlignment="0" applyProtection="0"/>
    <xf numFmtId="164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242">
    <xf numFmtId="0" fontId="0" fillId="0" borderId="0" xfId="0" applyNumberForma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9" fillId="0" borderId="0" xfId="0" applyNumberFormat="1" applyFont="1" applyFill="1" applyBorder="1" applyAlignment="1" applyProtection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quotePrefix="1" applyFont="1" applyBorder="1" applyAlignment="1">
      <alignment horizontal="left" vertical="center"/>
    </xf>
    <xf numFmtId="0" fontId="21" fillId="0" borderId="0" xfId="0" quotePrefix="1" applyFont="1" applyBorder="1" applyAlignment="1">
      <alignment horizontal="center" vertical="center"/>
    </xf>
    <xf numFmtId="0" fontId="23" fillId="0" borderId="0" xfId="0" quotePrefix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2" fillId="0" borderId="0" xfId="0" quotePrefix="1" applyFont="1" applyBorder="1" applyAlignment="1">
      <alignment horizontal="left" vertical="center" wrapText="1"/>
    </xf>
    <xf numFmtId="0" fontId="23" fillId="0" borderId="0" xfId="0" quotePrefix="1" applyFont="1" applyBorder="1" applyAlignment="1">
      <alignment horizontal="left" vertical="center" wrapText="1"/>
    </xf>
    <xf numFmtId="0" fontId="22" fillId="0" borderId="0" xfId="0" quotePrefix="1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center" vertical="center"/>
    </xf>
    <xf numFmtId="0" fontId="22" fillId="0" borderId="8" xfId="0" quotePrefix="1" applyFont="1" applyBorder="1" applyAlignment="1">
      <alignment horizontal="left" vertical="center" wrapText="1"/>
    </xf>
    <xf numFmtId="0" fontId="22" fillId="0" borderId="8" xfId="0" quotePrefix="1" applyFont="1" applyBorder="1" applyAlignment="1">
      <alignment horizontal="center" vertical="center" wrapText="1"/>
    </xf>
    <xf numFmtId="0" fontId="19" fillId="0" borderId="8" xfId="0" quotePrefix="1" applyNumberFormat="1" applyFont="1" applyFill="1" applyBorder="1" applyAlignment="1" applyProtection="1">
      <alignment horizontal="left" vertical="center"/>
    </xf>
    <xf numFmtId="0" fontId="18" fillId="0" borderId="0" xfId="0" quotePrefix="1" applyNumberFormat="1" applyFont="1" applyFill="1" applyBorder="1" applyAlignment="1" applyProtection="1">
      <alignment horizontal="center" vertical="center"/>
    </xf>
    <xf numFmtId="3" fontId="18" fillId="0" borderId="0" xfId="0" quotePrefix="1" applyNumberFormat="1" applyFont="1" applyFill="1" applyBorder="1" applyAlignment="1" applyProtection="1">
      <alignment horizontal="left"/>
    </xf>
    <xf numFmtId="3" fontId="19" fillId="0" borderId="0" xfId="0" quotePrefix="1" applyNumberFormat="1" applyFont="1" applyFill="1" applyBorder="1" applyAlignment="1" applyProtection="1">
      <alignment horizontal="left"/>
    </xf>
    <xf numFmtId="3" fontId="18" fillId="0" borderId="0" xfId="0" applyNumberFormat="1" applyFont="1" applyFill="1" applyBorder="1" applyAlignment="1" applyProtection="1"/>
    <xf numFmtId="3" fontId="19" fillId="0" borderId="0" xfId="0" applyNumberFormat="1" applyFont="1" applyFill="1" applyBorder="1" applyAlignment="1" applyProtection="1"/>
    <xf numFmtId="0" fontId="25" fillId="0" borderId="0" xfId="0" quotePrefix="1" applyFont="1" applyBorder="1" applyAlignment="1">
      <alignment horizontal="left" vertical="center"/>
    </xf>
    <xf numFmtId="3" fontId="18" fillId="0" borderId="0" xfId="0" applyNumberFormat="1" applyFont="1" applyFill="1" applyBorder="1" applyAlignment="1" applyProtection="1">
      <alignment horizontal="left"/>
    </xf>
    <xf numFmtId="0" fontId="26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19" fillId="0" borderId="0" xfId="0" quotePrefix="1" applyNumberFormat="1" applyFont="1" applyFill="1" applyBorder="1" applyAlignment="1" applyProtection="1">
      <alignment horizontal="left"/>
    </xf>
    <xf numFmtId="0" fontId="27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horizontal="left" wrapText="1"/>
    </xf>
    <xf numFmtId="0" fontId="26" fillId="0" borderId="0" xfId="0" applyNumberFormat="1" applyFont="1" applyFill="1" applyBorder="1" applyAlignment="1" applyProtection="1">
      <alignment wrapText="1"/>
    </xf>
    <xf numFmtId="0" fontId="25" fillId="0" borderId="9" xfId="0" quotePrefix="1" applyFont="1" applyBorder="1" applyAlignment="1">
      <alignment horizontal="left" wrapText="1"/>
    </xf>
    <xf numFmtId="0" fontId="25" fillId="0" borderId="8" xfId="0" quotePrefix="1" applyFont="1" applyBorder="1" applyAlignment="1">
      <alignment horizontal="left" wrapText="1"/>
    </xf>
    <xf numFmtId="0" fontId="25" fillId="0" borderId="8" xfId="0" quotePrefix="1" applyFont="1" applyBorder="1" applyAlignment="1">
      <alignment horizontal="center" wrapText="1"/>
    </xf>
    <xf numFmtId="0" fontId="25" fillId="0" borderId="8" xfId="0" quotePrefix="1" applyNumberFormat="1" applyFont="1" applyFill="1" applyBorder="1" applyAlignment="1" applyProtection="1">
      <alignment horizontal="left"/>
    </xf>
    <xf numFmtId="0" fontId="19" fillId="0" borderId="10" xfId="0" applyNumberFormat="1" applyFont="1" applyFill="1" applyBorder="1" applyAlignment="1" applyProtection="1">
      <alignment horizont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right"/>
    </xf>
    <xf numFmtId="0" fontId="20" fillId="0" borderId="0" xfId="0" quotePrefix="1" applyNumberFormat="1" applyFont="1" applyFill="1" applyBorder="1" applyAlignment="1" applyProtection="1">
      <alignment horizontal="left" wrapText="1"/>
    </xf>
    <xf numFmtId="0" fontId="18" fillId="0" borderId="0" xfId="0" applyNumberFormat="1" applyFont="1" applyFill="1" applyBorder="1" applyAlignment="1" applyProtection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28" fillId="22" borderId="9" xfId="0" applyFont="1" applyFill="1" applyBorder="1" applyAlignment="1">
      <alignment horizontal="left"/>
    </xf>
    <xf numFmtId="3" fontId="25" fillId="22" borderId="10" xfId="0" applyNumberFormat="1" applyFont="1" applyFill="1" applyBorder="1" applyAlignment="1">
      <alignment horizontal="right"/>
    </xf>
    <xf numFmtId="3" fontId="25" fillId="22" borderId="10" xfId="0" applyNumberFormat="1" applyFont="1" applyFill="1" applyBorder="1" applyAlignment="1" applyProtection="1">
      <alignment horizontal="right" wrapText="1"/>
    </xf>
    <xf numFmtId="0" fontId="15" fillId="22" borderId="8" xfId="0" applyNumberFormat="1" applyFont="1" applyFill="1" applyBorder="1" applyAlignment="1" applyProtection="1"/>
    <xf numFmtId="3" fontId="25" fillId="0" borderId="10" xfId="0" applyNumberFormat="1" applyFont="1" applyFill="1" applyBorder="1" applyAlignment="1">
      <alignment horizontal="right"/>
    </xf>
    <xf numFmtId="3" fontId="25" fillId="23" borderId="9" xfId="0" quotePrefix="1" applyNumberFormat="1" applyFont="1" applyFill="1" applyBorder="1" applyAlignment="1">
      <alignment horizontal="right"/>
    </xf>
    <xf numFmtId="3" fontId="25" fillId="23" borderId="10" xfId="0" applyNumberFormat="1" applyFont="1" applyFill="1" applyBorder="1" applyAlignment="1" applyProtection="1">
      <alignment horizontal="right" wrapText="1"/>
    </xf>
    <xf numFmtId="3" fontId="25" fillId="22" borderId="9" xfId="0" quotePrefix="1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 applyProtection="1"/>
    <xf numFmtId="0" fontId="47" fillId="0" borderId="0" xfId="0" applyNumberFormat="1" applyFont="1" applyFill="1" applyBorder="1" applyAlignment="1" applyProtection="1"/>
    <xf numFmtId="0" fontId="4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right"/>
    </xf>
    <xf numFmtId="4" fontId="18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>
      <alignment wrapText="1"/>
    </xf>
    <xf numFmtId="4" fontId="35" fillId="0" borderId="0" xfId="38" applyNumberFormat="1" applyFont="1" applyFill="1" applyBorder="1" applyAlignment="1">
      <alignment wrapText="1"/>
    </xf>
    <xf numFmtId="4" fontId="16" fillId="0" borderId="0" xfId="0" applyNumberFormat="1" applyFont="1" applyFill="1" applyBorder="1" applyAlignment="1" applyProtection="1"/>
    <xf numFmtId="0" fontId="33" fillId="18" borderId="10" xfId="0" applyFont="1" applyFill="1" applyBorder="1" applyAlignment="1">
      <alignment horizontal="center" vertical="top"/>
    </xf>
    <xf numFmtId="0" fontId="33" fillId="19" borderId="10" xfId="0" applyFont="1" applyFill="1" applyBorder="1" applyAlignment="1">
      <alignment vertical="top" wrapText="1"/>
    </xf>
    <xf numFmtId="0" fontId="35" fillId="20" borderId="10" xfId="0" applyFont="1" applyFill="1" applyBorder="1" applyAlignment="1">
      <alignment vertical="top" wrapText="1"/>
    </xf>
    <xf numFmtId="0" fontId="35" fillId="0" borderId="10" xfId="0" applyFont="1" applyFill="1" applyBorder="1" applyAlignment="1">
      <alignment horizontal="center" vertical="top"/>
    </xf>
    <xf numFmtId="0" fontId="35" fillId="0" borderId="10" xfId="0" applyFont="1" applyFill="1" applyBorder="1" applyAlignment="1">
      <alignment vertical="top" wrapText="1"/>
    </xf>
    <xf numFmtId="0" fontId="35" fillId="0" borderId="10" xfId="0" applyFont="1" applyFill="1" applyBorder="1" applyAlignment="1" applyProtection="1">
      <alignment horizontal="center" vertical="top"/>
      <protection locked="0"/>
    </xf>
    <xf numFmtId="0" fontId="35" fillId="0" borderId="0" xfId="0" applyFont="1" applyFill="1" applyBorder="1" applyAlignment="1" applyProtection="1">
      <alignment vertical="top"/>
      <protection locked="0"/>
    </xf>
    <xf numFmtId="0" fontId="35" fillId="0" borderId="0" xfId="0" applyFont="1" applyFill="1" applyBorder="1" applyAlignment="1" applyProtection="1">
      <alignment horizontal="center" vertical="top"/>
      <protection locked="0"/>
    </xf>
    <xf numFmtId="0" fontId="35" fillId="0" borderId="0" xfId="0" applyFont="1" applyFill="1" applyBorder="1" applyAlignment="1" applyProtection="1">
      <alignment vertical="top" wrapText="1"/>
      <protection locked="0"/>
    </xf>
    <xf numFmtId="0" fontId="35" fillId="0" borderId="10" xfId="0" applyFont="1" applyBorder="1" applyAlignment="1">
      <alignment vertical="top" wrapText="1"/>
    </xf>
    <xf numFmtId="4" fontId="35" fillId="0" borderId="10" xfId="39" applyNumberFormat="1" applyFont="1" applyBorder="1" applyAlignment="1">
      <alignment wrapText="1"/>
    </xf>
    <xf numFmtId="4" fontId="34" fillId="18" borderId="10" xfId="39" applyNumberFormat="1" applyFont="1" applyFill="1" applyBorder="1" applyAlignment="1">
      <alignment wrapText="1"/>
    </xf>
    <xf numFmtId="4" fontId="35" fillId="20" borderId="10" xfId="39" applyNumberFormat="1" applyFont="1" applyFill="1" applyBorder="1" applyAlignment="1">
      <alignment wrapText="1"/>
    </xf>
    <xf numFmtId="0" fontId="33" fillId="18" borderId="10" xfId="0" applyFont="1" applyFill="1" applyBorder="1" applyAlignment="1">
      <alignment vertical="top"/>
    </xf>
    <xf numFmtId="0" fontId="35" fillId="20" borderId="10" xfId="0" applyFont="1" applyFill="1" applyBorder="1" applyAlignment="1">
      <alignment vertical="top"/>
    </xf>
    <xf numFmtId="0" fontId="35" fillId="0" borderId="10" xfId="0" applyFont="1" applyBorder="1" applyAlignment="1">
      <alignment vertical="top"/>
    </xf>
    <xf numFmtId="0" fontId="35" fillId="0" borderId="10" xfId="0" applyFont="1" applyFill="1" applyBorder="1" applyAlignment="1">
      <alignment vertical="top"/>
    </xf>
    <xf numFmtId="4" fontId="35" fillId="0" borderId="10" xfId="39" applyNumberFormat="1" applyFont="1" applyFill="1" applyBorder="1" applyAlignment="1">
      <alignment wrapText="1"/>
    </xf>
    <xf numFmtId="4" fontId="35" fillId="0" borderId="0" xfId="39" applyNumberFormat="1" applyFont="1" applyFill="1" applyBorder="1" applyAlignment="1">
      <alignment wrapText="1"/>
    </xf>
    <xf numFmtId="0" fontId="34" fillId="18" borderId="10" xfId="0" applyFont="1" applyFill="1" applyBorder="1" applyAlignment="1">
      <alignment vertical="top" wrapText="1"/>
    </xf>
    <xf numFmtId="165" fontId="33" fillId="18" borderId="10" xfId="38" applyNumberFormat="1" applyFont="1" applyFill="1" applyBorder="1" applyAlignment="1">
      <alignment wrapText="1"/>
    </xf>
    <xf numFmtId="165" fontId="35" fillId="0" borderId="10" xfId="38" applyNumberFormat="1" applyFont="1" applyFill="1" applyBorder="1" applyAlignment="1">
      <alignment wrapText="1"/>
    </xf>
    <xf numFmtId="4" fontId="35" fillId="0" borderId="10" xfId="0" applyNumberFormat="1" applyFont="1" applyFill="1" applyBorder="1" applyAlignment="1">
      <alignment vertical="top" wrapText="1"/>
    </xf>
    <xf numFmtId="0" fontId="36" fillId="20" borderId="10" xfId="0" applyFont="1" applyFill="1" applyBorder="1" applyAlignment="1">
      <alignment vertical="top"/>
    </xf>
    <xf numFmtId="0" fontId="36" fillId="20" borderId="10" xfId="0" applyFont="1" applyFill="1" applyBorder="1" applyAlignment="1">
      <alignment horizontal="center" vertical="top"/>
    </xf>
    <xf numFmtId="0" fontId="36" fillId="20" borderId="10" xfId="0" applyFont="1" applyFill="1" applyBorder="1" applyAlignment="1">
      <alignment vertical="top" wrapText="1"/>
    </xf>
    <xf numFmtId="165" fontId="36" fillId="20" borderId="10" xfId="38" applyNumberFormat="1" applyFont="1" applyFill="1" applyBorder="1" applyAlignment="1">
      <alignment wrapText="1"/>
    </xf>
    <xf numFmtId="165" fontId="35" fillId="20" borderId="10" xfId="38" applyNumberFormat="1" applyFont="1" applyFill="1" applyBorder="1" applyAlignment="1">
      <alignment wrapText="1"/>
    </xf>
    <xf numFmtId="3" fontId="35" fillId="0" borderId="10" xfId="0" applyNumberFormat="1" applyFont="1" applyBorder="1" applyAlignment="1">
      <alignment horizontal="center" vertical="top"/>
    </xf>
    <xf numFmtId="0" fontId="35" fillId="24" borderId="10" xfId="0" applyFont="1" applyFill="1" applyBorder="1" applyAlignment="1">
      <alignment vertical="top"/>
    </xf>
    <xf numFmtId="0" fontId="32" fillId="24" borderId="10" xfId="0" applyNumberFormat="1" applyFont="1" applyFill="1" applyBorder="1" applyAlignment="1" applyProtection="1">
      <alignment horizontal="center" vertical="center" wrapText="1"/>
    </xf>
    <xf numFmtId="4" fontId="19" fillId="18" borderId="10" xfId="0" applyNumberFormat="1" applyFont="1" applyFill="1" applyBorder="1" applyAlignment="1" applyProtection="1">
      <alignment horizontal="center" vertical="center" wrapText="1"/>
    </xf>
    <xf numFmtId="4" fontId="32" fillId="24" borderId="10" xfId="0" applyNumberFormat="1" applyFont="1" applyFill="1" applyBorder="1" applyAlignment="1" applyProtection="1">
      <alignment horizontal="center" vertical="center" wrapText="1"/>
    </xf>
    <xf numFmtId="1" fontId="18" fillId="0" borderId="0" xfId="0" applyNumberFormat="1" applyFont="1" applyFill="1" applyBorder="1" applyAlignment="1" applyProtection="1"/>
    <xf numFmtId="1" fontId="32" fillId="24" borderId="9" xfId="0" applyNumberFormat="1" applyFont="1" applyFill="1" applyBorder="1" applyAlignment="1" applyProtection="1">
      <alignment horizontal="center" vertical="center" wrapText="1"/>
    </xf>
    <xf numFmtId="1" fontId="32" fillId="24" borderId="8" xfId="0" applyNumberFormat="1" applyFont="1" applyFill="1" applyBorder="1" applyAlignment="1" applyProtection="1">
      <alignment horizontal="center" vertical="center" wrapText="1"/>
    </xf>
    <xf numFmtId="1" fontId="32" fillId="24" borderId="12" xfId="0" applyNumberFormat="1" applyFont="1" applyFill="1" applyBorder="1" applyAlignment="1" applyProtection="1">
      <alignment horizontal="center" vertical="center" wrapText="1"/>
    </xf>
    <xf numFmtId="1" fontId="19" fillId="24" borderId="10" xfId="0" applyNumberFormat="1" applyFont="1" applyFill="1" applyBorder="1" applyAlignment="1" applyProtection="1">
      <alignment horizontal="center" vertical="center" wrapText="1"/>
    </xf>
    <xf numFmtId="1" fontId="32" fillId="24" borderId="10" xfId="0" applyNumberFormat="1" applyFont="1" applyFill="1" applyBorder="1" applyAlignment="1" applyProtection="1">
      <alignment horizontal="center" vertical="center" wrapText="1"/>
    </xf>
    <xf numFmtId="4" fontId="35" fillId="25" borderId="10" xfId="39" applyNumberFormat="1" applyFont="1" applyFill="1" applyBorder="1" applyAlignment="1">
      <alignment wrapText="1"/>
    </xf>
    <xf numFmtId="165" fontId="35" fillId="25" borderId="10" xfId="38" applyNumberFormat="1" applyFont="1" applyFill="1" applyBorder="1" applyAlignment="1">
      <alignment wrapText="1"/>
    </xf>
    <xf numFmtId="3" fontId="35" fillId="24" borderId="10" xfId="0" applyNumberFormat="1" applyFont="1" applyFill="1" applyBorder="1" applyAlignment="1">
      <alignment horizontal="center" vertical="top"/>
    </xf>
    <xf numFmtId="4" fontId="39" fillId="18" borderId="10" xfId="39" applyNumberFormat="1" applyFont="1" applyFill="1" applyBorder="1" applyAlignment="1">
      <alignment wrapText="1"/>
    </xf>
    <xf numFmtId="165" fontId="40" fillId="18" borderId="10" xfId="38" applyNumberFormat="1" applyFont="1" applyFill="1" applyBorder="1" applyAlignment="1">
      <alignment wrapText="1"/>
    </xf>
    <xf numFmtId="1" fontId="41" fillId="0" borderId="13" xfId="0" applyNumberFormat="1" applyFont="1" applyFill="1" applyBorder="1" applyAlignment="1">
      <alignment horizontal="right" vertical="top" wrapText="1"/>
    </xf>
    <xf numFmtId="1" fontId="41" fillId="0" borderId="14" xfId="0" applyNumberFormat="1" applyFont="1" applyFill="1" applyBorder="1" applyAlignment="1">
      <alignment horizontal="left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1" fontId="42" fillId="0" borderId="0" xfId="0" applyNumberFormat="1" applyFont="1" applyAlignment="1">
      <alignment wrapText="1"/>
    </xf>
    <xf numFmtId="0" fontId="42" fillId="0" borderId="0" xfId="0" applyFont="1"/>
    <xf numFmtId="0" fontId="42" fillId="0" borderId="0" xfId="0" applyFont="1" applyAlignment="1">
      <alignment horizontal="right"/>
    </xf>
    <xf numFmtId="1" fontId="41" fillId="21" borderId="18" xfId="0" applyNumberFormat="1" applyFont="1" applyFill="1" applyBorder="1" applyAlignment="1">
      <alignment horizontal="right" vertical="top" wrapText="1"/>
    </xf>
    <xf numFmtId="1" fontId="41" fillId="21" borderId="14" xfId="0" applyNumberFormat="1" applyFont="1" applyFill="1" applyBorder="1" applyAlignment="1">
      <alignment horizontal="left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1" fontId="41" fillId="24" borderId="22" xfId="0" applyNumberFormat="1" applyFont="1" applyFill="1" applyBorder="1" applyAlignment="1">
      <alignment horizontal="left" wrapText="1"/>
    </xf>
    <xf numFmtId="1" fontId="17" fillId="24" borderId="10" xfId="0" applyNumberFormat="1" applyFont="1" applyFill="1" applyBorder="1" applyAlignment="1" applyProtection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1" fontId="41" fillId="0" borderId="24" xfId="0" applyNumberFormat="1" applyFont="1" applyBorder="1" applyAlignment="1">
      <alignment horizontal="left" wrapText="1"/>
    </xf>
    <xf numFmtId="4" fontId="41" fillId="0" borderId="25" xfId="0" applyNumberFormat="1" applyFont="1" applyBorder="1" applyAlignment="1">
      <alignment horizontal="right" vertical="center" wrapText="1"/>
    </xf>
    <xf numFmtId="4" fontId="41" fillId="0" borderId="26" xfId="0" applyNumberFormat="1" applyFont="1" applyBorder="1" applyAlignment="1">
      <alignment horizontal="right" vertical="center" wrapText="1"/>
    </xf>
    <xf numFmtId="1" fontId="42" fillId="0" borderId="27" xfId="0" applyNumberFormat="1" applyFont="1" applyFill="1" applyBorder="1" applyAlignment="1">
      <alignment horizontal="left" wrapText="1"/>
    </xf>
    <xf numFmtId="1" fontId="41" fillId="0" borderId="28" xfId="0" applyNumberFormat="1" applyFont="1" applyBorder="1" applyAlignment="1">
      <alignment horizontal="left" wrapText="1"/>
    </xf>
    <xf numFmtId="4" fontId="41" fillId="0" borderId="29" xfId="0" applyNumberFormat="1" applyFont="1" applyBorder="1" applyAlignment="1">
      <alignment horizontal="right"/>
    </xf>
    <xf numFmtId="1" fontId="42" fillId="0" borderId="30" xfId="0" applyNumberFormat="1" applyFont="1" applyBorder="1" applyAlignment="1">
      <alignment wrapText="1"/>
    </xf>
    <xf numFmtId="4" fontId="42" fillId="0" borderId="31" xfId="0" applyNumberFormat="1" applyFont="1" applyBorder="1" applyAlignment="1">
      <alignment horizontal="right"/>
    </xf>
    <xf numFmtId="4" fontId="42" fillId="0" borderId="32" xfId="0" applyNumberFormat="1" applyFont="1" applyBorder="1" applyAlignment="1">
      <alignment horizontal="right"/>
    </xf>
    <xf numFmtId="4" fontId="42" fillId="0" borderId="33" xfId="0" applyNumberFormat="1" applyFont="1" applyBorder="1" applyAlignment="1">
      <alignment horizontal="right"/>
    </xf>
    <xf numFmtId="4" fontId="42" fillId="0" borderId="26" xfId="0" applyNumberFormat="1" applyFont="1" applyBorder="1" applyAlignment="1">
      <alignment horizontal="right" vertical="center" wrapText="1"/>
    </xf>
    <xf numFmtId="1" fontId="41" fillId="0" borderId="34" xfId="0" applyNumberFormat="1" applyFont="1" applyBorder="1" applyAlignment="1">
      <alignment wrapText="1"/>
    </xf>
    <xf numFmtId="4" fontId="41" fillId="0" borderId="15" xfId="0" applyNumberFormat="1" applyFont="1" applyBorder="1"/>
    <xf numFmtId="0" fontId="16" fillId="0" borderId="0" xfId="0" applyNumberFormat="1" applyFont="1" applyFill="1" applyBorder="1" applyAlignment="1" applyProtection="1">
      <alignment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Fill="1" applyBorder="1" applyAlignment="1" applyProtection="1"/>
    <xf numFmtId="0" fontId="42" fillId="0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1" fontId="42" fillId="0" borderId="24" xfId="0" applyNumberFormat="1" applyFont="1" applyBorder="1" applyAlignment="1">
      <alignment horizontal="left" wrapText="1"/>
    </xf>
    <xf numFmtId="4" fontId="42" fillId="0" borderId="35" xfId="0" applyNumberFormat="1" applyFont="1" applyBorder="1" applyAlignment="1">
      <alignment horizontal="center" vertical="center" wrapText="1"/>
    </xf>
    <xf numFmtId="4" fontId="42" fillId="0" borderId="36" xfId="0" applyNumberFormat="1" applyFont="1" applyBorder="1"/>
    <xf numFmtId="4" fontId="42" fillId="0" borderId="36" xfId="0" applyNumberFormat="1" applyFont="1" applyBorder="1" applyAlignment="1">
      <alignment horizontal="center" wrapText="1"/>
    </xf>
    <xf numFmtId="4" fontId="42" fillId="0" borderId="36" xfId="0" applyNumberFormat="1" applyFont="1" applyBorder="1" applyAlignment="1">
      <alignment horizontal="center" vertical="center" wrapText="1"/>
    </xf>
    <xf numFmtId="4" fontId="42" fillId="0" borderId="37" xfId="0" applyNumberFormat="1" applyFont="1" applyBorder="1" applyAlignment="1">
      <alignment horizontal="center" vertical="center" wrapText="1"/>
    </xf>
    <xf numFmtId="4" fontId="42" fillId="0" borderId="38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1" fontId="42" fillId="0" borderId="28" xfId="0" applyNumberFormat="1" applyFont="1" applyBorder="1" applyAlignment="1">
      <alignment horizontal="left" wrapText="1"/>
    </xf>
    <xf numFmtId="4" fontId="42" fillId="0" borderId="29" xfId="0" applyNumberFormat="1" applyFont="1" applyBorder="1"/>
    <xf numFmtId="4" fontId="42" fillId="0" borderId="39" xfId="0" applyNumberFormat="1" applyFont="1" applyBorder="1"/>
    <xf numFmtId="4" fontId="42" fillId="0" borderId="40" xfId="0" applyNumberFormat="1" applyFont="1" applyBorder="1"/>
    <xf numFmtId="4" fontId="42" fillId="0" borderId="41" xfId="0" applyNumberFormat="1" applyFont="1" applyBorder="1"/>
    <xf numFmtId="3" fontId="42" fillId="0" borderId="0" xfId="0" applyNumberFormat="1" applyFont="1" applyBorder="1"/>
    <xf numFmtId="4" fontId="42" fillId="0" borderId="31" xfId="0" applyNumberFormat="1" applyFont="1" applyBorder="1"/>
    <xf numFmtId="4" fontId="42" fillId="0" borderId="32" xfId="0" applyNumberFormat="1" applyFont="1" applyBorder="1"/>
    <xf numFmtId="4" fontId="42" fillId="0" borderId="33" xfId="0" applyNumberFormat="1" applyFont="1" applyBorder="1"/>
    <xf numFmtId="4" fontId="42" fillId="0" borderId="42" xfId="0" applyNumberFormat="1" applyFont="1" applyBorder="1"/>
    <xf numFmtId="3" fontId="41" fillId="0" borderId="0" xfId="0" applyNumberFormat="1" applyFont="1" applyBorder="1"/>
    <xf numFmtId="3" fontId="41" fillId="0" borderId="0" xfId="0" applyNumberFormat="1" applyFont="1" applyBorder="1" applyAlignment="1">
      <alignment horizontal="center"/>
    </xf>
    <xf numFmtId="0" fontId="16" fillId="0" borderId="0" xfId="0" applyNumberFormat="1" applyFont="1" applyFill="1" applyBorder="1" applyAlignment="1" applyProtection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17" fillId="0" borderId="0" xfId="0" applyNumberFormat="1" applyFont="1" applyFill="1" applyBorder="1" applyAlignment="1" applyProtection="1">
      <alignment vertical="center"/>
    </xf>
    <xf numFmtId="0" fontId="17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quotePrefix="1" applyFont="1" applyBorder="1" applyAlignment="1">
      <alignment horizontal="left" vertical="center"/>
    </xf>
    <xf numFmtId="0" fontId="44" fillId="0" borderId="0" xfId="0" quotePrefix="1" applyFont="1" applyBorder="1" applyAlignment="1">
      <alignment horizontal="center" vertical="center"/>
    </xf>
    <xf numFmtId="0" fontId="44" fillId="0" borderId="0" xfId="0" quotePrefix="1" applyFont="1" applyBorder="1" applyAlignment="1">
      <alignment horizontal="left" vertical="center"/>
    </xf>
    <xf numFmtId="0" fontId="16" fillId="0" borderId="0" xfId="0" quotePrefix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quotePrefix="1" applyFont="1" applyBorder="1" applyAlignment="1">
      <alignment horizontal="left" vertical="center" wrapText="1"/>
    </xf>
    <xf numFmtId="0" fontId="16" fillId="0" borderId="0" xfId="0" quotePrefix="1" applyFont="1" applyBorder="1" applyAlignment="1">
      <alignment horizontal="left" vertical="center" wrapText="1"/>
    </xf>
    <xf numFmtId="0" fontId="17" fillId="0" borderId="0" xfId="0" quotePrefix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4" fillId="0" borderId="0" xfId="0" quotePrefix="1" applyNumberFormat="1" applyFont="1" applyFill="1" applyBorder="1" applyAlignment="1" applyProtection="1">
      <alignment horizontal="center" vertical="center"/>
    </xf>
    <xf numFmtId="3" fontId="44" fillId="0" borderId="0" xfId="0" applyNumberFormat="1" applyFont="1" applyFill="1" applyBorder="1" applyAlignment="1" applyProtection="1"/>
    <xf numFmtId="0" fontId="17" fillId="0" borderId="8" xfId="0" quotePrefix="1" applyFont="1" applyBorder="1" applyAlignment="1">
      <alignment horizontal="left" vertical="center" wrapText="1"/>
    </xf>
    <xf numFmtId="0" fontId="17" fillId="0" borderId="8" xfId="0" quotePrefix="1" applyFont="1" applyBorder="1" applyAlignment="1">
      <alignment horizontal="center" vertical="center" wrapText="1"/>
    </xf>
    <xf numFmtId="0" fontId="17" fillId="0" borderId="8" xfId="0" quotePrefix="1" applyNumberFormat="1" applyFont="1" applyFill="1" applyBorder="1" applyAlignment="1" applyProtection="1">
      <alignment horizontal="left" vertical="center"/>
    </xf>
    <xf numFmtId="0" fontId="16" fillId="0" borderId="0" xfId="0" quotePrefix="1" applyNumberFormat="1" applyFont="1" applyFill="1" applyBorder="1" applyAlignment="1" applyProtection="1">
      <alignment horizontal="center" vertical="center"/>
    </xf>
    <xf numFmtId="3" fontId="16" fillId="0" borderId="0" xfId="0" quotePrefix="1" applyNumberFormat="1" applyFont="1" applyFill="1" applyBorder="1" applyAlignment="1" applyProtection="1">
      <alignment horizontal="left"/>
    </xf>
    <xf numFmtId="3" fontId="17" fillId="0" borderId="0" xfId="0" quotePrefix="1" applyNumberFormat="1" applyFont="1" applyFill="1" applyBorder="1" applyAlignment="1" applyProtection="1">
      <alignment horizontal="left"/>
    </xf>
    <xf numFmtId="3" fontId="16" fillId="0" borderId="0" xfId="0" applyNumberFormat="1" applyFont="1" applyFill="1" applyBorder="1" applyAlignment="1" applyProtection="1"/>
    <xf numFmtId="3" fontId="17" fillId="0" borderId="0" xfId="0" quotePrefix="1" applyNumberFormat="1" applyFont="1" applyFill="1" applyBorder="1" applyAlignment="1" applyProtection="1">
      <alignment horizontal="left" wrapText="1"/>
    </xf>
    <xf numFmtId="3" fontId="17" fillId="0" borderId="0" xfId="0" applyNumberFormat="1" applyFont="1" applyFill="1" applyBorder="1" applyAlignment="1" applyProtection="1"/>
    <xf numFmtId="3" fontId="33" fillId="26" borderId="10" xfId="0" applyNumberFormat="1" applyFont="1" applyFill="1" applyBorder="1" applyAlignment="1">
      <alignment horizontal="center" vertical="top"/>
    </xf>
    <xf numFmtId="0" fontId="33" fillId="26" borderId="10" xfId="0" applyFont="1" applyFill="1" applyBorder="1" applyAlignment="1">
      <alignment vertical="top" wrapText="1"/>
    </xf>
    <xf numFmtId="0" fontId="30" fillId="0" borderId="0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28" fillId="22" borderId="9" xfId="0" applyNumberFormat="1" applyFont="1" applyFill="1" applyBorder="1" applyAlignment="1" applyProtection="1">
      <alignment horizontal="left" wrapText="1"/>
    </xf>
    <xf numFmtId="0" fontId="29" fillId="22" borderId="8" xfId="0" applyNumberFormat="1" applyFont="1" applyFill="1" applyBorder="1" applyAlignment="1" applyProtection="1">
      <alignment wrapText="1"/>
    </xf>
    <xf numFmtId="0" fontId="15" fillId="22" borderId="8" xfId="0" applyNumberFormat="1" applyFont="1" applyFill="1" applyBorder="1" applyAlignment="1" applyProtection="1"/>
    <xf numFmtId="0" fontId="28" fillId="0" borderId="9" xfId="0" applyNumberFormat="1" applyFont="1" applyFill="1" applyBorder="1" applyAlignment="1" applyProtection="1">
      <alignment horizontal="left" wrapText="1"/>
    </xf>
    <xf numFmtId="0" fontId="29" fillId="0" borderId="8" xfId="0" applyNumberFormat="1" applyFont="1" applyFill="1" applyBorder="1" applyAlignment="1" applyProtection="1">
      <alignment wrapText="1"/>
    </xf>
    <xf numFmtId="0" fontId="15" fillId="0" borderId="8" xfId="0" applyNumberFormat="1" applyFont="1" applyFill="1" applyBorder="1" applyAlignment="1" applyProtection="1"/>
    <xf numFmtId="0" fontId="28" fillId="0" borderId="9" xfId="0" quotePrefix="1" applyFont="1" applyFill="1" applyBorder="1" applyAlignment="1">
      <alignment horizontal="left"/>
    </xf>
    <xf numFmtId="0" fontId="28" fillId="0" borderId="9" xfId="0" quotePrefix="1" applyNumberFormat="1" applyFont="1" applyFill="1" applyBorder="1" applyAlignment="1" applyProtection="1">
      <alignment horizontal="left" wrapText="1"/>
    </xf>
    <xf numFmtId="0" fontId="15" fillId="0" borderId="8" xfId="0" applyNumberFormat="1" applyFont="1" applyFill="1" applyBorder="1" applyAlignment="1" applyProtection="1">
      <alignment wrapText="1"/>
    </xf>
    <xf numFmtId="0" fontId="28" fillId="0" borderId="9" xfId="0" quotePrefix="1" applyFont="1" applyBorder="1" applyAlignment="1">
      <alignment horizontal="left"/>
    </xf>
    <xf numFmtId="0" fontId="28" fillId="22" borderId="9" xfId="0" quotePrefix="1" applyNumberFormat="1" applyFont="1" applyFill="1" applyBorder="1" applyAlignment="1" applyProtection="1">
      <alignment horizontal="left"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25" fillId="23" borderId="9" xfId="0" applyNumberFormat="1" applyFont="1" applyFill="1" applyBorder="1" applyAlignment="1" applyProtection="1">
      <alignment horizontal="left" wrapText="1"/>
    </xf>
    <xf numFmtId="0" fontId="25" fillId="23" borderId="8" xfId="0" applyNumberFormat="1" applyFont="1" applyFill="1" applyBorder="1" applyAlignment="1" applyProtection="1">
      <alignment horizontal="left" wrapText="1"/>
    </xf>
    <xf numFmtId="0" fontId="25" fillId="23" borderId="12" xfId="0" applyNumberFormat="1" applyFont="1" applyFill="1" applyBorder="1" applyAlignment="1" applyProtection="1">
      <alignment horizontal="left" wrapText="1"/>
    </xf>
    <xf numFmtId="0" fontId="25" fillId="22" borderId="9" xfId="0" applyNumberFormat="1" applyFont="1" applyFill="1" applyBorder="1" applyAlignment="1" applyProtection="1">
      <alignment horizontal="left" wrapText="1"/>
    </xf>
    <xf numFmtId="0" fontId="25" fillId="22" borderId="8" xfId="0" applyNumberFormat="1" applyFont="1" applyFill="1" applyBorder="1" applyAlignment="1" applyProtection="1">
      <alignment horizontal="left" wrapText="1"/>
    </xf>
    <xf numFmtId="0" fontId="25" fillId="22" borderId="12" xfId="0" applyNumberFormat="1" applyFont="1" applyFill="1" applyBorder="1" applyAlignment="1" applyProtection="1">
      <alignment horizontal="left" wrapText="1"/>
    </xf>
    <xf numFmtId="0" fontId="31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0" fillId="0" borderId="0" xfId="0" quotePrefix="1" applyNumberFormat="1" applyFont="1" applyFill="1" applyBorder="1" applyAlignment="1" applyProtection="1">
      <alignment horizontal="center" vertical="center" wrapText="1"/>
    </xf>
    <xf numFmtId="0" fontId="20" fillId="0" borderId="43" xfId="0" quotePrefix="1" applyNumberFormat="1" applyFont="1" applyFill="1" applyBorder="1" applyAlignment="1" applyProtection="1">
      <alignment horizontal="left" wrapText="1"/>
    </xf>
    <xf numFmtId="0" fontId="26" fillId="0" borderId="43" xfId="0" applyNumberFormat="1" applyFont="1" applyFill="1" applyBorder="1" applyAlignment="1" applyProtection="1">
      <alignment wrapText="1"/>
    </xf>
    <xf numFmtId="4" fontId="41" fillId="0" borderId="44" xfId="0" applyNumberFormat="1" applyFont="1" applyBorder="1" applyAlignment="1">
      <alignment horizontal="center"/>
    </xf>
    <xf numFmtId="4" fontId="41" fillId="0" borderId="45" xfId="0" applyNumberFormat="1" applyFont="1" applyBorder="1" applyAlignment="1">
      <alignment horizontal="center"/>
    </xf>
    <xf numFmtId="4" fontId="41" fillId="0" borderId="46" xfId="0" applyNumberFormat="1" applyFont="1" applyBorder="1" applyAlignment="1">
      <alignment horizontal="center"/>
    </xf>
    <xf numFmtId="0" fontId="41" fillId="0" borderId="15" xfId="0" applyFont="1" applyFill="1" applyBorder="1" applyAlignment="1">
      <alignment horizontal="center" vertical="center" wrapText="1"/>
    </xf>
    <xf numFmtId="0" fontId="41" fillId="0" borderId="47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3" fillId="0" borderId="17" xfId="0" applyNumberFormat="1" applyFont="1" applyFill="1" applyBorder="1" applyAlignment="1" applyProtection="1">
      <alignment horizontal="center" vertical="center" wrapText="1"/>
    </xf>
    <xf numFmtId="4" fontId="41" fillId="0" borderId="44" xfId="0" applyNumberFormat="1" applyFont="1" applyBorder="1" applyAlignment="1">
      <alignment horizontal="center" vertical="center" wrapText="1"/>
    </xf>
    <xf numFmtId="4" fontId="41" fillId="0" borderId="45" xfId="0" applyNumberFormat="1" applyFont="1" applyBorder="1" applyAlignment="1">
      <alignment horizontal="center" vertical="center" wrapText="1"/>
    </xf>
    <xf numFmtId="4" fontId="43" fillId="0" borderId="46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41" fillId="0" borderId="44" xfId="0" applyFont="1" applyFill="1" applyBorder="1" applyAlignment="1">
      <alignment horizontal="center" vertical="center"/>
    </xf>
    <xf numFmtId="0" fontId="41" fillId="0" borderId="45" xfId="0" applyFont="1" applyFill="1" applyBorder="1" applyAlignment="1">
      <alignment horizontal="center" vertical="center"/>
    </xf>
    <xf numFmtId="0" fontId="42" fillId="0" borderId="45" xfId="0" applyFont="1" applyFill="1" applyBorder="1" applyAlignment="1">
      <alignment horizontal="center" vertical="center"/>
    </xf>
    <xf numFmtId="0" fontId="42" fillId="0" borderId="46" xfId="0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34" fillId="18" borderId="9" xfId="0" applyFont="1" applyFill="1" applyBorder="1" applyAlignment="1">
      <alignment horizontal="center" vertical="center" wrapText="1"/>
    </xf>
    <xf numFmtId="0" fontId="0" fillId="0" borderId="8" xfId="0" applyNumberFormat="1" applyFill="1" applyBorder="1" applyAlignment="1" applyProtection="1">
      <alignment horizontal="center" vertical="center" wrapText="1"/>
    </xf>
    <xf numFmtId="0" fontId="0" fillId="0" borderId="12" xfId="0" applyNumberFormat="1" applyFill="1" applyBorder="1" applyAlignment="1" applyProtection="1">
      <alignment horizontal="center" vertical="center" wrapText="1"/>
    </xf>
  </cellXfs>
  <cellStyles count="4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" xfId="0" builtinId="0"/>
    <cellStyle name="Normalno 2" xfId="36"/>
    <cellStyle name="Total" xfId="37"/>
    <cellStyle name="Zarez" xfId="38" builtinId="3"/>
    <cellStyle name="Zarez 2" xfId="39"/>
  </cellStyles>
  <dxfs count="2">
    <dxf>
      <font>
        <condense val="0"/>
        <extend val="0"/>
        <color auto="1"/>
      </font>
      <fill>
        <patternFill>
          <bgColor indexed="29"/>
        </patternFill>
      </fill>
    </dxf>
    <dxf>
      <font>
        <condense val="0"/>
        <extend val="0"/>
        <color auto="1"/>
      </font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5390" name="Line 1"/>
        <xdr:cNvSpPr>
          <a:spLocks noChangeShapeType="1"/>
        </xdr:cNvSpPr>
      </xdr:nvSpPr>
      <xdr:spPr bwMode="auto">
        <a:xfrm>
          <a:off x="22860" y="480060"/>
          <a:ext cx="1074420" cy="14630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</xdr:row>
      <xdr:rowOff>22860</xdr:rowOff>
    </xdr:from>
    <xdr:to>
      <xdr:col>0</xdr:col>
      <xdr:colOff>1089660</xdr:colOff>
      <xdr:row>4</xdr:row>
      <xdr:rowOff>0</xdr:rowOff>
    </xdr:to>
    <xdr:sp macro="" textlink="">
      <xdr:nvSpPr>
        <xdr:cNvPr id="5391" name="Line 2"/>
        <xdr:cNvSpPr>
          <a:spLocks noChangeShapeType="1"/>
        </xdr:cNvSpPr>
      </xdr:nvSpPr>
      <xdr:spPr bwMode="auto">
        <a:xfrm>
          <a:off x="7620" y="480060"/>
          <a:ext cx="1082040" cy="14630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21</xdr:row>
      <xdr:rowOff>22860</xdr:rowOff>
    </xdr:from>
    <xdr:to>
      <xdr:col>1</xdr:col>
      <xdr:colOff>0</xdr:colOff>
      <xdr:row>23</xdr:row>
      <xdr:rowOff>0</xdr:rowOff>
    </xdr:to>
    <xdr:sp macro="" textlink="">
      <xdr:nvSpPr>
        <xdr:cNvPr id="5392" name="Line 1"/>
        <xdr:cNvSpPr>
          <a:spLocks noChangeShapeType="1"/>
        </xdr:cNvSpPr>
      </xdr:nvSpPr>
      <xdr:spPr bwMode="auto">
        <a:xfrm>
          <a:off x="22860" y="4930140"/>
          <a:ext cx="1074420" cy="13487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21</xdr:row>
      <xdr:rowOff>22860</xdr:rowOff>
    </xdr:from>
    <xdr:to>
      <xdr:col>0</xdr:col>
      <xdr:colOff>1089660</xdr:colOff>
      <xdr:row>23</xdr:row>
      <xdr:rowOff>0</xdr:rowOff>
    </xdr:to>
    <xdr:sp macro="" textlink="">
      <xdr:nvSpPr>
        <xdr:cNvPr id="5393" name="Line 2"/>
        <xdr:cNvSpPr>
          <a:spLocks noChangeShapeType="1"/>
        </xdr:cNvSpPr>
      </xdr:nvSpPr>
      <xdr:spPr bwMode="auto">
        <a:xfrm>
          <a:off x="7620" y="4930140"/>
          <a:ext cx="1082040" cy="13487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34</xdr:row>
      <xdr:rowOff>22860</xdr:rowOff>
    </xdr:from>
    <xdr:to>
      <xdr:col>1</xdr:col>
      <xdr:colOff>0</xdr:colOff>
      <xdr:row>36</xdr:row>
      <xdr:rowOff>0</xdr:rowOff>
    </xdr:to>
    <xdr:sp macro="" textlink="">
      <xdr:nvSpPr>
        <xdr:cNvPr id="5394" name="Line 1"/>
        <xdr:cNvSpPr>
          <a:spLocks noChangeShapeType="1"/>
        </xdr:cNvSpPr>
      </xdr:nvSpPr>
      <xdr:spPr bwMode="auto">
        <a:xfrm>
          <a:off x="22860" y="8321040"/>
          <a:ext cx="107442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34</xdr:row>
      <xdr:rowOff>22860</xdr:rowOff>
    </xdr:from>
    <xdr:to>
      <xdr:col>0</xdr:col>
      <xdr:colOff>1089660</xdr:colOff>
      <xdr:row>36</xdr:row>
      <xdr:rowOff>0</xdr:rowOff>
    </xdr:to>
    <xdr:sp macro="" textlink="">
      <xdr:nvSpPr>
        <xdr:cNvPr id="5395" name="Line 2"/>
        <xdr:cNvSpPr>
          <a:spLocks noChangeShapeType="1"/>
        </xdr:cNvSpPr>
      </xdr:nvSpPr>
      <xdr:spPr bwMode="auto">
        <a:xfrm>
          <a:off x="7620" y="8321040"/>
          <a:ext cx="108204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tabSelected="1" view="pageBreakPreview" zoomScaleNormal="100" zoomScaleSheetLayoutView="100" workbookViewId="0">
      <selection activeCell="I10" sqref="I10"/>
    </sheetView>
  </sheetViews>
  <sheetFormatPr defaultColWidth="11.42578125" defaultRowHeight="12.75" x14ac:dyDescent="0.2"/>
  <cols>
    <col min="1" max="2" width="4.28515625" style="1" customWidth="1"/>
    <col min="3" max="3" width="5.5703125" style="1" customWidth="1"/>
    <col min="4" max="4" width="5.28515625" style="47" customWidth="1"/>
    <col min="5" max="5" width="44.7109375" style="1" customWidth="1"/>
    <col min="6" max="6" width="15.85546875" style="1" bestFit="1" customWidth="1"/>
    <col min="7" max="7" width="17.28515625" style="1" customWidth="1"/>
    <col min="8" max="8" width="16.7109375" style="1" customWidth="1"/>
    <col min="9" max="9" width="11.42578125" style="1"/>
    <col min="10" max="10" width="16.28515625" style="1" bestFit="1" customWidth="1"/>
    <col min="11" max="11" width="21.7109375" style="1" bestFit="1" customWidth="1"/>
    <col min="12" max="16384" width="11.42578125" style="1"/>
  </cols>
  <sheetData>
    <row r="2" spans="1:10" ht="15" x14ac:dyDescent="0.25">
      <c r="A2" s="196"/>
      <c r="B2" s="196"/>
      <c r="C2" s="196"/>
      <c r="D2" s="196"/>
      <c r="E2" s="196"/>
      <c r="F2" s="196"/>
      <c r="G2" s="196"/>
      <c r="H2" s="196"/>
    </row>
    <row r="3" spans="1:10" ht="48" customHeight="1" x14ac:dyDescent="0.2">
      <c r="A3" s="197" t="s">
        <v>86</v>
      </c>
      <c r="B3" s="197"/>
      <c r="C3" s="197"/>
      <c r="D3" s="197"/>
      <c r="E3" s="197"/>
      <c r="F3" s="197"/>
      <c r="G3" s="197"/>
      <c r="H3" s="197"/>
    </row>
    <row r="4" spans="1:10" s="35" customFormat="1" ht="26.25" customHeight="1" x14ac:dyDescent="0.2">
      <c r="A4" s="197" t="s">
        <v>31</v>
      </c>
      <c r="B4" s="197"/>
      <c r="C4" s="197"/>
      <c r="D4" s="197"/>
      <c r="E4" s="197"/>
      <c r="F4" s="197"/>
      <c r="G4" s="198"/>
      <c r="H4" s="198"/>
    </row>
    <row r="5" spans="1:10" ht="15.75" customHeight="1" x14ac:dyDescent="0.25">
      <c r="A5" s="36"/>
      <c r="B5" s="37"/>
      <c r="C5" s="37"/>
      <c r="D5" s="37"/>
      <c r="E5" s="37"/>
    </row>
    <row r="6" spans="1:10" ht="27.75" customHeight="1" x14ac:dyDescent="0.25">
      <c r="A6" s="38"/>
      <c r="B6" s="39"/>
      <c r="C6" s="39"/>
      <c r="D6" s="40"/>
      <c r="E6" s="41"/>
      <c r="F6" s="42" t="s">
        <v>44</v>
      </c>
      <c r="G6" s="42" t="s">
        <v>45</v>
      </c>
      <c r="H6" s="43" t="s">
        <v>46</v>
      </c>
      <c r="I6" s="44"/>
    </row>
    <row r="7" spans="1:10" ht="27.75" customHeight="1" x14ac:dyDescent="0.25">
      <c r="A7" s="199" t="s">
        <v>32</v>
      </c>
      <c r="B7" s="200"/>
      <c r="C7" s="200"/>
      <c r="D7" s="200"/>
      <c r="E7" s="201"/>
      <c r="F7" s="50">
        <f>+F8+F9</f>
        <v>8192236</v>
      </c>
      <c r="G7" s="50">
        <f>G8+G9</f>
        <v>8192236</v>
      </c>
      <c r="H7" s="50">
        <f>+H8+H9</f>
        <v>8192236</v>
      </c>
      <c r="I7" s="48"/>
    </row>
    <row r="8" spans="1:10" ht="22.5" customHeight="1" x14ac:dyDescent="0.25">
      <c r="A8" s="202" t="s">
        <v>0</v>
      </c>
      <c r="B8" s="203"/>
      <c r="C8" s="203"/>
      <c r="D8" s="203"/>
      <c r="E8" s="204"/>
      <c r="F8" s="53">
        <f>8242336-900-50100</f>
        <v>8191336</v>
      </c>
      <c r="G8" s="53">
        <f>8242336-900-50100</f>
        <v>8191336</v>
      </c>
      <c r="H8" s="53">
        <f>8242336-900-50100</f>
        <v>8191336</v>
      </c>
    </row>
    <row r="9" spans="1:10" ht="22.5" customHeight="1" x14ac:dyDescent="0.25">
      <c r="A9" s="205" t="s">
        <v>34</v>
      </c>
      <c r="B9" s="204"/>
      <c r="C9" s="204"/>
      <c r="D9" s="204"/>
      <c r="E9" s="204"/>
      <c r="F9" s="53">
        <v>900</v>
      </c>
      <c r="G9" s="53">
        <v>900</v>
      </c>
      <c r="H9" s="53">
        <v>900</v>
      </c>
    </row>
    <row r="10" spans="1:10" ht="22.5" customHeight="1" x14ac:dyDescent="0.25">
      <c r="A10" s="49" t="s">
        <v>33</v>
      </c>
      <c r="B10" s="52"/>
      <c r="C10" s="52"/>
      <c r="D10" s="52"/>
      <c r="E10" s="52"/>
      <c r="F10" s="50">
        <f>+F11+F12</f>
        <v>8242336</v>
      </c>
      <c r="G10" s="50">
        <f>+G11+G12</f>
        <v>8302336</v>
      </c>
      <c r="H10" s="50">
        <f>+H11+H12</f>
        <v>8242336</v>
      </c>
    </row>
    <row r="11" spans="1:10" ht="22.5" customHeight="1" x14ac:dyDescent="0.25">
      <c r="A11" s="206" t="s">
        <v>1</v>
      </c>
      <c r="B11" s="203"/>
      <c r="C11" s="203"/>
      <c r="D11" s="203"/>
      <c r="E11" s="207"/>
      <c r="F11" s="53">
        <f>8242336-23600</f>
        <v>8218736</v>
      </c>
      <c r="G11" s="53">
        <f>8302336-63600</f>
        <v>8238736</v>
      </c>
      <c r="H11" s="53">
        <f>8242336-23600</f>
        <v>8218736</v>
      </c>
      <c r="I11" s="26"/>
      <c r="J11" s="26"/>
    </row>
    <row r="12" spans="1:10" ht="22.5" customHeight="1" x14ac:dyDescent="0.25">
      <c r="A12" s="208" t="s">
        <v>38</v>
      </c>
      <c r="B12" s="204"/>
      <c r="C12" s="204"/>
      <c r="D12" s="204"/>
      <c r="E12" s="204"/>
      <c r="F12" s="45">
        <v>23600</v>
      </c>
      <c r="G12" s="45">
        <f>23600+40000</f>
        <v>63600</v>
      </c>
      <c r="H12" s="45">
        <v>23600</v>
      </c>
      <c r="I12" s="26"/>
      <c r="J12" s="26"/>
    </row>
    <row r="13" spans="1:10" ht="22.5" customHeight="1" x14ac:dyDescent="0.25">
      <c r="A13" s="209" t="s">
        <v>2</v>
      </c>
      <c r="B13" s="200"/>
      <c r="C13" s="200"/>
      <c r="D13" s="200"/>
      <c r="E13" s="200"/>
      <c r="F13" s="51">
        <f>+F7-F10</f>
        <v>-50100</v>
      </c>
      <c r="G13" s="51">
        <f>+G7-G10</f>
        <v>-110100</v>
      </c>
      <c r="H13" s="51">
        <f>+H7-H10</f>
        <v>-50100</v>
      </c>
      <c r="J13" s="26"/>
    </row>
    <row r="14" spans="1:10" ht="25.5" customHeight="1" x14ac:dyDescent="0.2">
      <c r="A14" s="197"/>
      <c r="B14" s="210"/>
      <c r="C14" s="210"/>
      <c r="D14" s="210"/>
      <c r="E14" s="210"/>
      <c r="F14" s="211"/>
      <c r="G14" s="211"/>
      <c r="H14" s="211"/>
    </row>
    <row r="15" spans="1:10" ht="27.75" customHeight="1" x14ac:dyDescent="0.25">
      <c r="A15" s="38"/>
      <c r="B15" s="39"/>
      <c r="C15" s="39"/>
      <c r="D15" s="40"/>
      <c r="E15" s="41"/>
      <c r="F15" s="42" t="s">
        <v>44</v>
      </c>
      <c r="G15" s="42" t="s">
        <v>45</v>
      </c>
      <c r="H15" s="43" t="s">
        <v>46</v>
      </c>
      <c r="J15" s="26"/>
    </row>
    <row r="16" spans="1:10" ht="30.75" customHeight="1" x14ac:dyDescent="0.25">
      <c r="A16" s="212" t="s">
        <v>39</v>
      </c>
      <c r="B16" s="213"/>
      <c r="C16" s="213"/>
      <c r="D16" s="213"/>
      <c r="E16" s="214"/>
      <c r="F16" s="54">
        <v>210300</v>
      </c>
      <c r="G16" s="54">
        <v>160200</v>
      </c>
      <c r="H16" s="55">
        <v>50100</v>
      </c>
      <c r="J16" s="26"/>
    </row>
    <row r="17" spans="1:11" ht="34.5" customHeight="1" x14ac:dyDescent="0.25">
      <c r="A17" s="215" t="s">
        <v>40</v>
      </c>
      <c r="B17" s="216"/>
      <c r="C17" s="216"/>
      <c r="D17" s="216"/>
      <c r="E17" s="217"/>
      <c r="F17" s="56">
        <v>50100</v>
      </c>
      <c r="G17" s="56">
        <v>110100</v>
      </c>
      <c r="H17" s="51">
        <v>50100</v>
      </c>
      <c r="J17" s="26"/>
    </row>
    <row r="18" spans="1:11" s="30" customFormat="1" ht="25.5" customHeight="1" x14ac:dyDescent="0.25">
      <c r="A18" s="220"/>
      <c r="B18" s="210"/>
      <c r="C18" s="210"/>
      <c r="D18" s="210"/>
      <c r="E18" s="210"/>
      <c r="F18" s="211"/>
      <c r="G18" s="211"/>
      <c r="H18" s="211"/>
      <c r="J18" s="57"/>
    </row>
    <row r="19" spans="1:11" s="30" customFormat="1" ht="27.75" customHeight="1" x14ac:dyDescent="0.25">
      <c r="A19" s="38"/>
      <c r="B19" s="39"/>
      <c r="C19" s="39"/>
      <c r="D19" s="40"/>
      <c r="E19" s="41"/>
      <c r="F19" s="42" t="s">
        <v>44</v>
      </c>
      <c r="G19" s="42" t="s">
        <v>45</v>
      </c>
      <c r="H19" s="43" t="s">
        <v>46</v>
      </c>
      <c r="J19" s="57"/>
      <c r="K19" s="57"/>
    </row>
    <row r="20" spans="1:11" s="30" customFormat="1" ht="22.5" customHeight="1" x14ac:dyDescent="0.25">
      <c r="A20" s="202" t="s">
        <v>3</v>
      </c>
      <c r="B20" s="203"/>
      <c r="C20" s="203"/>
      <c r="D20" s="203"/>
      <c r="E20" s="203"/>
      <c r="F20" s="45"/>
      <c r="G20" s="45"/>
      <c r="H20" s="45"/>
      <c r="J20" s="57"/>
    </row>
    <row r="21" spans="1:11" s="30" customFormat="1" ht="33.75" customHeight="1" x14ac:dyDescent="0.25">
      <c r="A21" s="202" t="s">
        <v>4</v>
      </c>
      <c r="B21" s="203"/>
      <c r="C21" s="203"/>
      <c r="D21" s="203"/>
      <c r="E21" s="203"/>
      <c r="F21" s="45"/>
      <c r="G21" s="45"/>
      <c r="H21" s="45"/>
    </row>
    <row r="22" spans="1:11" s="30" customFormat="1" ht="22.5" customHeight="1" x14ac:dyDescent="0.25">
      <c r="A22" s="209" t="s">
        <v>5</v>
      </c>
      <c r="B22" s="200"/>
      <c r="C22" s="200"/>
      <c r="D22" s="200"/>
      <c r="E22" s="200"/>
      <c r="F22" s="50">
        <f>F20-F21</f>
        <v>0</v>
      </c>
      <c r="G22" s="50">
        <f>G20-G21</f>
        <v>0</v>
      </c>
      <c r="H22" s="50">
        <f>H20-H21</f>
        <v>0</v>
      </c>
      <c r="J22" s="58"/>
      <c r="K22" s="57"/>
    </row>
    <row r="23" spans="1:11" s="30" customFormat="1" ht="25.5" customHeight="1" x14ac:dyDescent="0.25">
      <c r="A23" s="220"/>
      <c r="B23" s="210"/>
      <c r="C23" s="210"/>
      <c r="D23" s="210"/>
      <c r="E23" s="210"/>
      <c r="F23" s="211"/>
      <c r="G23" s="211"/>
      <c r="H23" s="211"/>
    </row>
    <row r="24" spans="1:11" s="30" customFormat="1" ht="22.5" customHeight="1" x14ac:dyDescent="0.25">
      <c r="A24" s="206" t="s">
        <v>6</v>
      </c>
      <c r="B24" s="203"/>
      <c r="C24" s="203"/>
      <c r="D24" s="203"/>
      <c r="E24" s="203"/>
      <c r="F24" s="45">
        <f>IF((F13+F17+F22)&lt;&gt;0,"NESLAGANJE ZBROJA",(F13+F17+F22))</f>
        <v>0</v>
      </c>
      <c r="G24" s="45">
        <f>IF((G13+G17+G22)&lt;&gt;0,"NESLAGANJE ZBROJA",(G13+G17+G22))</f>
        <v>0</v>
      </c>
      <c r="H24" s="45">
        <f>IF((H13+H17+H22)&lt;&gt;0,"NESLAGANJE ZBROJA",(H13+H17+H22))</f>
        <v>0</v>
      </c>
    </row>
    <row r="25" spans="1:11" s="30" customFormat="1" ht="18" customHeight="1" x14ac:dyDescent="0.25">
      <c r="A25" s="46"/>
      <c r="B25" s="37"/>
      <c r="C25" s="37"/>
      <c r="D25" s="37"/>
      <c r="E25" s="37"/>
    </row>
    <row r="26" spans="1:11" ht="42" hidden="1" customHeight="1" x14ac:dyDescent="0.25">
      <c r="A26" s="218" t="s">
        <v>41</v>
      </c>
      <c r="B26" s="219"/>
      <c r="C26" s="219"/>
      <c r="D26" s="219"/>
      <c r="E26" s="219"/>
      <c r="F26" s="219"/>
      <c r="G26" s="219"/>
      <c r="H26" s="219"/>
    </row>
    <row r="27" spans="1:11" x14ac:dyDescent="0.2">
      <c r="E27" s="59"/>
    </row>
    <row r="31" spans="1:11" x14ac:dyDescent="0.2">
      <c r="F31" s="26"/>
      <c r="G31" s="26"/>
      <c r="H31" s="26"/>
    </row>
    <row r="32" spans="1:11" x14ac:dyDescent="0.2">
      <c r="F32" s="26"/>
      <c r="G32" s="26"/>
      <c r="H32" s="26"/>
    </row>
    <row r="33" spans="5:8" x14ac:dyDescent="0.2">
      <c r="E33" s="60"/>
      <c r="F33" s="27"/>
      <c r="G33" s="27"/>
      <c r="H33" s="27"/>
    </row>
    <row r="34" spans="5:8" x14ac:dyDescent="0.2">
      <c r="E34" s="60"/>
      <c r="F34" s="26"/>
      <c r="G34" s="26"/>
      <c r="H34" s="26"/>
    </row>
    <row r="35" spans="5:8" x14ac:dyDescent="0.2">
      <c r="E35" s="60"/>
      <c r="F35" s="26"/>
      <c r="G35" s="26"/>
      <c r="H35" s="26"/>
    </row>
    <row r="36" spans="5:8" x14ac:dyDescent="0.2">
      <c r="E36" s="60"/>
      <c r="F36" s="26"/>
      <c r="G36" s="26"/>
      <c r="H36" s="26"/>
    </row>
    <row r="37" spans="5:8" x14ac:dyDescent="0.2">
      <c r="E37" s="60"/>
      <c r="F37" s="26"/>
      <c r="G37" s="26"/>
      <c r="H37" s="26"/>
    </row>
    <row r="38" spans="5:8" x14ac:dyDescent="0.2">
      <c r="E38" s="60"/>
    </row>
    <row r="43" spans="5:8" x14ac:dyDescent="0.2">
      <c r="F43" s="26"/>
    </row>
    <row r="44" spans="5:8" x14ac:dyDescent="0.2">
      <c r="F44" s="26"/>
    </row>
    <row r="45" spans="5:8" x14ac:dyDescent="0.2">
      <c r="F45" s="26"/>
    </row>
  </sheetData>
  <mergeCells count="19"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  <mergeCell ref="A9:E9"/>
    <mergeCell ref="A11:E11"/>
    <mergeCell ref="A12:E12"/>
    <mergeCell ref="A13:E13"/>
    <mergeCell ref="A14:H14"/>
    <mergeCell ref="A2:H2"/>
    <mergeCell ref="A3:H3"/>
    <mergeCell ref="A4:H4"/>
    <mergeCell ref="A7:E7"/>
    <mergeCell ref="A8:E8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1"/>
  <sheetViews>
    <sheetView view="pageBreakPreview" zoomScaleNormal="100" zoomScaleSheetLayoutView="100" workbookViewId="0">
      <selection activeCell="D11" sqref="D11"/>
    </sheetView>
  </sheetViews>
  <sheetFormatPr defaultColWidth="11.42578125" defaultRowHeight="12.75" x14ac:dyDescent="0.2"/>
  <cols>
    <col min="1" max="1" width="16" style="4" customWidth="1"/>
    <col min="2" max="4" width="13.7109375" style="4" customWidth="1"/>
    <col min="5" max="5" width="13.7109375" style="31" customWidth="1"/>
    <col min="6" max="9" width="13.7109375" style="1" customWidth="1"/>
    <col min="10" max="10" width="17.5703125" style="1" customWidth="1"/>
    <col min="11" max="11" width="7.85546875" style="1" customWidth="1"/>
    <col min="12" max="12" width="14.28515625" style="1" customWidth="1"/>
    <col min="13" max="13" width="7.85546875" style="1" customWidth="1"/>
    <col min="14" max="16384" width="11.42578125" style="1"/>
  </cols>
  <sheetData>
    <row r="1" spans="1:10" ht="24" customHeight="1" x14ac:dyDescent="0.2">
      <c r="A1" s="197" t="s">
        <v>7</v>
      </c>
      <c r="B1" s="197"/>
      <c r="C1" s="197"/>
      <c r="D1" s="197"/>
      <c r="E1" s="197"/>
      <c r="F1" s="197"/>
      <c r="G1" s="197"/>
      <c r="H1" s="197"/>
      <c r="I1" s="197"/>
      <c r="J1" s="233"/>
    </row>
    <row r="2" spans="1:10" s="116" customFormat="1" ht="12" customHeight="1" thickBot="1" x14ac:dyDescent="0.25">
      <c r="A2" s="115"/>
      <c r="I2" s="117" t="s">
        <v>8</v>
      </c>
      <c r="J2" s="117"/>
    </row>
    <row r="3" spans="1:10" s="116" customFormat="1" ht="26.25" customHeight="1" thickBot="1" x14ac:dyDescent="0.25">
      <c r="A3" s="118" t="s">
        <v>9</v>
      </c>
      <c r="B3" s="226" t="s">
        <v>36</v>
      </c>
      <c r="C3" s="227"/>
      <c r="D3" s="228"/>
      <c r="E3" s="228"/>
      <c r="F3" s="228"/>
      <c r="G3" s="228"/>
      <c r="H3" s="228"/>
      <c r="I3" s="228"/>
      <c r="J3" s="229"/>
    </row>
    <row r="4" spans="1:10" s="116" customFormat="1" ht="91.5" customHeight="1" thickBot="1" x14ac:dyDescent="0.25">
      <c r="A4" s="119" t="s">
        <v>51</v>
      </c>
      <c r="B4" s="120" t="s">
        <v>10</v>
      </c>
      <c r="C4" s="120" t="s">
        <v>81</v>
      </c>
      <c r="D4" s="121" t="s">
        <v>11</v>
      </c>
      <c r="E4" s="121" t="s">
        <v>12</v>
      </c>
      <c r="F4" s="121" t="s">
        <v>13</v>
      </c>
      <c r="G4" s="121" t="s">
        <v>14</v>
      </c>
      <c r="H4" s="121" t="s">
        <v>35</v>
      </c>
      <c r="I4" s="122" t="s">
        <v>16</v>
      </c>
      <c r="J4" s="123" t="s">
        <v>82</v>
      </c>
    </row>
    <row r="5" spans="1:10" s="116" customFormat="1" thickBot="1" x14ac:dyDescent="0.25">
      <c r="A5" s="124" t="s">
        <v>83</v>
      </c>
      <c r="B5" s="125">
        <v>11</v>
      </c>
      <c r="C5" s="125">
        <v>12</v>
      </c>
      <c r="D5" s="125">
        <v>32</v>
      </c>
      <c r="E5" s="125">
        <v>49</v>
      </c>
      <c r="F5" s="125">
        <v>54</v>
      </c>
      <c r="G5" s="125">
        <v>62</v>
      </c>
      <c r="H5" s="125">
        <v>72</v>
      </c>
      <c r="I5" s="125">
        <v>82</v>
      </c>
      <c r="J5" s="126"/>
    </row>
    <row r="6" spans="1:10" s="116" customFormat="1" ht="12.75" customHeight="1" x14ac:dyDescent="0.2">
      <c r="A6" s="127">
        <v>634</v>
      </c>
      <c r="B6" s="128">
        <v>0</v>
      </c>
      <c r="C6" s="128">
        <v>0</v>
      </c>
      <c r="D6" s="128">
        <v>0</v>
      </c>
      <c r="E6" s="128">
        <v>0</v>
      </c>
      <c r="F6" s="128">
        <v>7800</v>
      </c>
      <c r="G6" s="128">
        <v>0</v>
      </c>
      <c r="H6" s="128">
        <v>0</v>
      </c>
      <c r="I6" s="128">
        <v>0</v>
      </c>
      <c r="J6" s="129">
        <f>SUM(B6:I6)</f>
        <v>7800</v>
      </c>
    </row>
    <row r="7" spans="1:10" s="116" customFormat="1" ht="12.75" customHeight="1" x14ac:dyDescent="0.2">
      <c r="A7" s="130">
        <v>636</v>
      </c>
      <c r="B7" s="128">
        <v>0</v>
      </c>
      <c r="C7" s="128">
        <v>0</v>
      </c>
      <c r="D7" s="128">
        <v>0</v>
      </c>
      <c r="E7" s="128">
        <v>0</v>
      </c>
      <c r="F7" s="128">
        <v>7223000</v>
      </c>
      <c r="G7" s="128">
        <v>0</v>
      </c>
      <c r="H7" s="128">
        <v>0</v>
      </c>
      <c r="I7" s="128">
        <v>0</v>
      </c>
      <c r="J7" s="129">
        <f>SUM(B7:I7)</f>
        <v>7223000</v>
      </c>
    </row>
    <row r="8" spans="1:10" s="116" customFormat="1" ht="12.75" customHeight="1" x14ac:dyDescent="0.2">
      <c r="A8" s="130">
        <v>641</v>
      </c>
      <c r="B8" s="128">
        <v>0</v>
      </c>
      <c r="C8" s="128">
        <v>0</v>
      </c>
      <c r="D8" s="128">
        <v>100</v>
      </c>
      <c r="E8" s="128">
        <v>0</v>
      </c>
      <c r="F8" s="128">
        <v>0</v>
      </c>
      <c r="G8" s="128">
        <v>0</v>
      </c>
      <c r="H8" s="128">
        <v>0</v>
      </c>
      <c r="I8" s="128">
        <v>0</v>
      </c>
      <c r="J8" s="129">
        <f>SUM(B8:I8)</f>
        <v>100</v>
      </c>
    </row>
    <row r="9" spans="1:10" s="116" customFormat="1" ht="12.75" customHeight="1" x14ac:dyDescent="0.2">
      <c r="A9" s="130">
        <v>651</v>
      </c>
      <c r="B9" s="128">
        <v>0</v>
      </c>
      <c r="C9" s="128">
        <v>0</v>
      </c>
      <c r="D9" s="128">
        <v>0</v>
      </c>
      <c r="E9" s="128">
        <v>0</v>
      </c>
      <c r="F9" s="128">
        <v>0</v>
      </c>
      <c r="G9" s="128">
        <v>0</v>
      </c>
      <c r="H9" s="128">
        <v>0</v>
      </c>
      <c r="I9" s="128">
        <v>0</v>
      </c>
      <c r="J9" s="129">
        <f t="shared" ref="J9:J18" si="0">SUM(B9:I9)</f>
        <v>0</v>
      </c>
    </row>
    <row r="10" spans="1:10" s="116" customFormat="1" ht="12" x14ac:dyDescent="0.2">
      <c r="A10" s="131">
        <v>652</v>
      </c>
      <c r="B10" s="132">
        <v>0</v>
      </c>
      <c r="C10" s="132">
        <v>0</v>
      </c>
      <c r="D10" s="132">
        <v>0</v>
      </c>
      <c r="E10" s="132">
        <v>4500</v>
      </c>
      <c r="F10" s="132">
        <v>0</v>
      </c>
      <c r="G10" s="132">
        <v>0</v>
      </c>
      <c r="H10" s="132">
        <v>0</v>
      </c>
      <c r="I10" s="132">
        <v>0</v>
      </c>
      <c r="J10" s="129">
        <f t="shared" si="0"/>
        <v>4500</v>
      </c>
    </row>
    <row r="11" spans="1:10" s="116" customFormat="1" ht="12" x14ac:dyDescent="0.2">
      <c r="A11" s="131">
        <v>653</v>
      </c>
      <c r="B11" s="132">
        <v>0</v>
      </c>
      <c r="C11" s="132">
        <v>0</v>
      </c>
      <c r="D11" s="132">
        <v>0</v>
      </c>
      <c r="E11" s="132">
        <v>0</v>
      </c>
      <c r="F11" s="132">
        <v>0</v>
      </c>
      <c r="G11" s="132">
        <v>0</v>
      </c>
      <c r="H11" s="132">
        <v>0</v>
      </c>
      <c r="I11" s="132">
        <v>0</v>
      </c>
      <c r="J11" s="129">
        <f t="shared" si="0"/>
        <v>0</v>
      </c>
    </row>
    <row r="12" spans="1:10" s="116" customFormat="1" ht="12" x14ac:dyDescent="0.2">
      <c r="A12" s="131">
        <v>661</v>
      </c>
      <c r="B12" s="132">
        <v>0</v>
      </c>
      <c r="C12" s="132">
        <v>0</v>
      </c>
      <c r="D12" s="132">
        <v>5000</v>
      </c>
      <c r="E12" s="132">
        <v>0</v>
      </c>
      <c r="F12" s="132">
        <v>0</v>
      </c>
      <c r="G12" s="132">
        <v>0</v>
      </c>
      <c r="H12" s="132">
        <v>0</v>
      </c>
      <c r="I12" s="132">
        <v>0</v>
      </c>
      <c r="J12" s="129">
        <f t="shared" si="0"/>
        <v>5000</v>
      </c>
    </row>
    <row r="13" spans="1:10" s="116" customFormat="1" ht="12" x14ac:dyDescent="0.2">
      <c r="A13" s="131">
        <v>663</v>
      </c>
      <c r="B13" s="132">
        <v>0</v>
      </c>
      <c r="C13" s="132">
        <v>0</v>
      </c>
      <c r="D13" s="132">
        <v>0</v>
      </c>
      <c r="E13" s="132">
        <v>0</v>
      </c>
      <c r="F13" s="132">
        <v>0</v>
      </c>
      <c r="G13" s="132">
        <v>37000</v>
      </c>
      <c r="H13" s="132">
        <v>0</v>
      </c>
      <c r="I13" s="132">
        <v>0</v>
      </c>
      <c r="J13" s="129">
        <f t="shared" si="0"/>
        <v>37000</v>
      </c>
    </row>
    <row r="14" spans="1:10" s="116" customFormat="1" ht="12" x14ac:dyDescent="0.2">
      <c r="A14" s="131">
        <v>671</v>
      </c>
      <c r="B14" s="132">
        <v>13626</v>
      </c>
      <c r="C14" s="132">
        <v>900310</v>
      </c>
      <c r="D14" s="132">
        <v>0</v>
      </c>
      <c r="E14" s="132">
        <v>0</v>
      </c>
      <c r="F14" s="132">
        <v>0</v>
      </c>
      <c r="G14" s="132">
        <v>0</v>
      </c>
      <c r="H14" s="132">
        <v>0</v>
      </c>
      <c r="I14" s="132">
        <v>0</v>
      </c>
      <c r="J14" s="129">
        <f t="shared" si="0"/>
        <v>913936</v>
      </c>
    </row>
    <row r="15" spans="1:10" s="116" customFormat="1" ht="12" x14ac:dyDescent="0.2">
      <c r="A15" s="131">
        <v>673</v>
      </c>
      <c r="B15" s="132">
        <v>0</v>
      </c>
      <c r="C15" s="132">
        <v>0</v>
      </c>
      <c r="D15" s="132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29">
        <f t="shared" si="0"/>
        <v>0</v>
      </c>
    </row>
    <row r="16" spans="1:10" s="116" customFormat="1" ht="12" x14ac:dyDescent="0.2">
      <c r="A16" s="130">
        <v>721</v>
      </c>
      <c r="B16" s="128">
        <v>0</v>
      </c>
      <c r="C16" s="128">
        <v>0</v>
      </c>
      <c r="D16" s="128">
        <v>0</v>
      </c>
      <c r="E16" s="128">
        <v>0</v>
      </c>
      <c r="F16" s="128">
        <v>0</v>
      </c>
      <c r="G16" s="128">
        <v>0</v>
      </c>
      <c r="H16" s="128">
        <v>900</v>
      </c>
      <c r="I16" s="128">
        <v>0</v>
      </c>
      <c r="J16" s="129">
        <f t="shared" si="0"/>
        <v>900</v>
      </c>
    </row>
    <row r="17" spans="1:10" s="116" customFormat="1" ht="14.25" customHeight="1" x14ac:dyDescent="0.2">
      <c r="A17" s="131">
        <v>922</v>
      </c>
      <c r="B17" s="132">
        <v>0</v>
      </c>
      <c r="C17" s="132">
        <v>0</v>
      </c>
      <c r="D17" s="132">
        <v>50100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29">
        <f t="shared" si="0"/>
        <v>50100</v>
      </c>
    </row>
    <row r="18" spans="1:10" s="116" customFormat="1" ht="12" customHeight="1" thickBot="1" x14ac:dyDescent="0.25">
      <c r="A18" s="133"/>
      <c r="B18" s="134"/>
      <c r="C18" s="134"/>
      <c r="D18" s="135"/>
      <c r="E18" s="135"/>
      <c r="F18" s="135"/>
      <c r="G18" s="135"/>
      <c r="H18" s="136"/>
      <c r="I18" s="136"/>
      <c r="J18" s="137">
        <f t="shared" si="0"/>
        <v>0</v>
      </c>
    </row>
    <row r="19" spans="1:10" s="116" customFormat="1" ht="23.25" customHeight="1" thickBot="1" x14ac:dyDescent="0.25">
      <c r="A19" s="138" t="s">
        <v>17</v>
      </c>
      <c r="B19" s="139">
        <f t="shared" ref="B19:J19" si="1">SUM(B6,B7,B8,B9,B10,B11,B12,B13,B14,B15,B16,B17)</f>
        <v>13626</v>
      </c>
      <c r="C19" s="139">
        <f t="shared" si="1"/>
        <v>900310</v>
      </c>
      <c r="D19" s="139">
        <f t="shared" si="1"/>
        <v>55200</v>
      </c>
      <c r="E19" s="139">
        <f t="shared" si="1"/>
        <v>4500</v>
      </c>
      <c r="F19" s="139">
        <f t="shared" si="1"/>
        <v>7230800</v>
      </c>
      <c r="G19" s="139">
        <f t="shared" si="1"/>
        <v>37000</v>
      </c>
      <c r="H19" s="139">
        <f t="shared" si="1"/>
        <v>900</v>
      </c>
      <c r="I19" s="139">
        <f t="shared" si="1"/>
        <v>0</v>
      </c>
      <c r="J19" s="139">
        <f t="shared" si="1"/>
        <v>8242336</v>
      </c>
    </row>
    <row r="20" spans="1:10" s="116" customFormat="1" ht="26.25" customHeight="1" thickBot="1" x14ac:dyDescent="0.25">
      <c r="A20" s="138" t="s">
        <v>37</v>
      </c>
      <c r="B20" s="230">
        <f>B19+C19+D19+E19+F19+G19+H19+I19</f>
        <v>8242336</v>
      </c>
      <c r="C20" s="231"/>
      <c r="D20" s="231"/>
      <c r="E20" s="231"/>
      <c r="F20" s="231"/>
      <c r="G20" s="231"/>
      <c r="H20" s="231"/>
      <c r="I20" s="231"/>
      <c r="J20" s="232"/>
    </row>
    <row r="21" spans="1:10" s="143" customFormat="1" thickBot="1" x14ac:dyDescent="0.25">
      <c r="A21" s="140"/>
      <c r="B21" s="140"/>
      <c r="C21" s="140"/>
      <c r="D21" s="140"/>
      <c r="E21" s="141"/>
      <c r="F21" s="142"/>
      <c r="I21" s="117"/>
      <c r="J21" s="117"/>
    </row>
    <row r="22" spans="1:10" s="143" customFormat="1" ht="26.25" customHeight="1" thickBot="1" x14ac:dyDescent="0.25">
      <c r="A22" s="110" t="s">
        <v>9</v>
      </c>
      <c r="B22" s="234" t="s">
        <v>42</v>
      </c>
      <c r="C22" s="235"/>
      <c r="D22" s="236"/>
      <c r="E22" s="236"/>
      <c r="F22" s="236"/>
      <c r="G22" s="236"/>
      <c r="H22" s="236"/>
      <c r="I22" s="237"/>
      <c r="J22" s="144"/>
    </row>
    <row r="23" spans="1:10" s="143" customFormat="1" ht="82.5" customHeight="1" thickBot="1" x14ac:dyDescent="0.25">
      <c r="A23" s="111" t="s">
        <v>51</v>
      </c>
      <c r="B23" s="112" t="s">
        <v>10</v>
      </c>
      <c r="C23" s="112" t="s">
        <v>84</v>
      </c>
      <c r="D23" s="113" t="s">
        <v>11</v>
      </c>
      <c r="E23" s="113" t="s">
        <v>12</v>
      </c>
      <c r="F23" s="113" t="s">
        <v>13</v>
      </c>
      <c r="G23" s="113" t="s">
        <v>14</v>
      </c>
      <c r="H23" s="113" t="s">
        <v>35</v>
      </c>
      <c r="I23" s="114" t="s">
        <v>16</v>
      </c>
      <c r="J23" s="145"/>
    </row>
    <row r="24" spans="1:10" s="143" customFormat="1" ht="12" x14ac:dyDescent="0.2">
      <c r="A24" s="146">
        <v>63</v>
      </c>
      <c r="B24" s="147"/>
      <c r="C24" s="147"/>
      <c r="D24" s="148"/>
      <c r="E24" s="149"/>
      <c r="F24" s="150">
        <v>7230800</v>
      </c>
      <c r="G24" s="150"/>
      <c r="H24" s="151"/>
      <c r="I24" s="152"/>
      <c r="J24" s="153"/>
    </row>
    <row r="25" spans="1:10" s="143" customFormat="1" ht="12" x14ac:dyDescent="0.2">
      <c r="A25" s="154">
        <v>64</v>
      </c>
      <c r="B25" s="155"/>
      <c r="C25" s="155"/>
      <c r="D25" s="156">
        <v>100</v>
      </c>
      <c r="E25" s="156"/>
      <c r="F25" s="156"/>
      <c r="G25" s="156"/>
      <c r="H25" s="157"/>
      <c r="I25" s="158"/>
      <c r="J25" s="159"/>
    </row>
    <row r="26" spans="1:10" s="143" customFormat="1" ht="12" x14ac:dyDescent="0.2">
      <c r="A26" s="154">
        <v>65</v>
      </c>
      <c r="B26" s="155"/>
      <c r="C26" s="155"/>
      <c r="D26" s="156"/>
      <c r="E26" s="156">
        <v>4500</v>
      </c>
      <c r="F26" s="156"/>
      <c r="G26" s="156"/>
      <c r="H26" s="157"/>
      <c r="I26" s="158"/>
      <c r="J26" s="159"/>
    </row>
    <row r="27" spans="1:10" s="143" customFormat="1" ht="12" x14ac:dyDescent="0.2">
      <c r="A27" s="154">
        <v>66</v>
      </c>
      <c r="B27" s="155"/>
      <c r="C27" s="155"/>
      <c r="D27" s="156">
        <v>5000</v>
      </c>
      <c r="E27" s="156"/>
      <c r="F27" s="156"/>
      <c r="G27" s="156">
        <v>37000</v>
      </c>
      <c r="H27" s="157"/>
      <c r="I27" s="158"/>
      <c r="J27" s="159"/>
    </row>
    <row r="28" spans="1:10" s="143" customFormat="1" ht="12" x14ac:dyDescent="0.2">
      <c r="A28" s="154">
        <v>67</v>
      </c>
      <c r="B28" s="155">
        <v>13626</v>
      </c>
      <c r="C28" s="155">
        <v>900310</v>
      </c>
      <c r="D28" s="156"/>
      <c r="E28" s="156"/>
      <c r="F28" s="156"/>
      <c r="G28" s="156"/>
      <c r="H28" s="157"/>
      <c r="I28" s="158"/>
      <c r="J28" s="159"/>
    </row>
    <row r="29" spans="1:10" s="143" customFormat="1" ht="12" x14ac:dyDescent="0.2">
      <c r="A29" s="154">
        <v>72</v>
      </c>
      <c r="B29" s="155"/>
      <c r="C29" s="155"/>
      <c r="D29" s="156"/>
      <c r="E29" s="156"/>
      <c r="F29" s="156"/>
      <c r="G29" s="156"/>
      <c r="H29" s="157">
        <v>900</v>
      </c>
      <c r="I29" s="158"/>
      <c r="J29" s="159"/>
    </row>
    <row r="30" spans="1:10" s="143" customFormat="1" ht="12" x14ac:dyDescent="0.2">
      <c r="A30" s="154">
        <v>92</v>
      </c>
      <c r="B30" s="155"/>
      <c r="C30" s="155"/>
      <c r="D30" s="156">
        <f>8302336-8192236</f>
        <v>110100</v>
      </c>
      <c r="E30" s="156"/>
      <c r="F30" s="156"/>
      <c r="G30" s="156"/>
      <c r="H30" s="157"/>
      <c r="I30" s="158"/>
      <c r="J30" s="159"/>
    </row>
    <row r="31" spans="1:10" s="143" customFormat="1" thickBot="1" x14ac:dyDescent="0.25">
      <c r="A31" s="133"/>
      <c r="B31" s="160"/>
      <c r="C31" s="160"/>
      <c r="D31" s="161"/>
      <c r="E31" s="161"/>
      <c r="F31" s="161"/>
      <c r="G31" s="161"/>
      <c r="H31" s="162"/>
      <c r="I31" s="163"/>
      <c r="J31" s="159"/>
    </row>
    <row r="32" spans="1:10" s="116" customFormat="1" ht="30" customHeight="1" thickBot="1" x14ac:dyDescent="0.25">
      <c r="A32" s="138" t="s">
        <v>17</v>
      </c>
      <c r="B32" s="139">
        <f>SUM(B24:B31)</f>
        <v>13626</v>
      </c>
      <c r="C32" s="139">
        <f t="shared" ref="C32:I32" si="2">SUM(C24:C31)</f>
        <v>900310</v>
      </c>
      <c r="D32" s="139">
        <f t="shared" si="2"/>
        <v>115200</v>
      </c>
      <c r="E32" s="139">
        <f t="shared" si="2"/>
        <v>4500</v>
      </c>
      <c r="F32" s="139">
        <f t="shared" si="2"/>
        <v>7230800</v>
      </c>
      <c r="G32" s="139">
        <f t="shared" si="2"/>
        <v>37000</v>
      </c>
      <c r="H32" s="139">
        <f t="shared" si="2"/>
        <v>900</v>
      </c>
      <c r="I32" s="139">
        <f t="shared" si="2"/>
        <v>0</v>
      </c>
      <c r="J32" s="164"/>
    </row>
    <row r="33" spans="1:10" s="116" customFormat="1" ht="28.5" customHeight="1" thickBot="1" x14ac:dyDescent="0.25">
      <c r="A33" s="138" t="s">
        <v>43</v>
      </c>
      <c r="B33" s="223">
        <f>B32+C32+D32+E32+F32+G32+H32+I32</f>
        <v>8302336</v>
      </c>
      <c r="C33" s="224"/>
      <c r="D33" s="224"/>
      <c r="E33" s="224"/>
      <c r="F33" s="224"/>
      <c r="G33" s="224"/>
      <c r="H33" s="224"/>
      <c r="I33" s="225"/>
      <c r="J33" s="165"/>
    </row>
    <row r="34" spans="1:10" s="143" customFormat="1" ht="9" customHeight="1" thickBot="1" x14ac:dyDescent="0.25">
      <c r="A34" s="166"/>
      <c r="B34" s="166"/>
      <c r="C34" s="166"/>
      <c r="D34" s="166"/>
      <c r="E34" s="167"/>
      <c r="F34" s="168"/>
    </row>
    <row r="35" spans="1:10" s="143" customFormat="1" ht="26.25" customHeight="1" thickBot="1" x14ac:dyDescent="0.25">
      <c r="A35" s="110" t="s">
        <v>9</v>
      </c>
      <c r="B35" s="234" t="s">
        <v>47</v>
      </c>
      <c r="C35" s="235"/>
      <c r="D35" s="236"/>
      <c r="E35" s="236"/>
      <c r="F35" s="236"/>
      <c r="G35" s="236"/>
      <c r="H35" s="236"/>
      <c r="I35" s="237"/>
      <c r="J35" s="144"/>
    </row>
    <row r="36" spans="1:10" s="143" customFormat="1" ht="87" customHeight="1" thickBot="1" x14ac:dyDescent="0.25">
      <c r="A36" s="111" t="s">
        <v>51</v>
      </c>
      <c r="B36" s="112" t="s">
        <v>10</v>
      </c>
      <c r="C36" s="120" t="s">
        <v>81</v>
      </c>
      <c r="D36" s="113" t="s">
        <v>11</v>
      </c>
      <c r="E36" s="113" t="s">
        <v>12</v>
      </c>
      <c r="F36" s="113" t="s">
        <v>13</v>
      </c>
      <c r="G36" s="113" t="s">
        <v>14</v>
      </c>
      <c r="H36" s="113" t="s">
        <v>35</v>
      </c>
      <c r="I36" s="114" t="s">
        <v>16</v>
      </c>
      <c r="J36" s="145"/>
    </row>
    <row r="37" spans="1:10" s="143" customFormat="1" ht="12" x14ac:dyDescent="0.2">
      <c r="A37" s="146">
        <v>63</v>
      </c>
      <c r="B37" s="147"/>
      <c r="C37" s="147"/>
      <c r="D37" s="148"/>
      <c r="E37" s="149"/>
      <c r="F37" s="150">
        <v>7230800</v>
      </c>
      <c r="G37" s="150"/>
      <c r="H37" s="151"/>
      <c r="I37" s="152"/>
      <c r="J37" s="153"/>
    </row>
    <row r="38" spans="1:10" s="143" customFormat="1" ht="12" x14ac:dyDescent="0.2">
      <c r="A38" s="154">
        <v>64</v>
      </c>
      <c r="B38" s="155"/>
      <c r="C38" s="155"/>
      <c r="D38" s="156">
        <v>100</v>
      </c>
      <c r="E38" s="156"/>
      <c r="F38" s="156"/>
      <c r="G38" s="156"/>
      <c r="H38" s="157"/>
      <c r="I38" s="158"/>
      <c r="J38" s="159"/>
    </row>
    <row r="39" spans="1:10" s="143" customFormat="1" ht="12" x14ac:dyDescent="0.2">
      <c r="A39" s="154">
        <v>65</v>
      </c>
      <c r="B39" s="155"/>
      <c r="C39" s="155"/>
      <c r="D39" s="156"/>
      <c r="E39" s="156">
        <v>4500</v>
      </c>
      <c r="F39" s="156"/>
      <c r="G39" s="156"/>
      <c r="H39" s="157"/>
      <c r="I39" s="158"/>
      <c r="J39" s="159"/>
    </row>
    <row r="40" spans="1:10" s="143" customFormat="1" ht="12" x14ac:dyDescent="0.2">
      <c r="A40" s="154">
        <v>66</v>
      </c>
      <c r="B40" s="155"/>
      <c r="C40" s="155"/>
      <c r="D40" s="156">
        <v>5000</v>
      </c>
      <c r="E40" s="156"/>
      <c r="F40" s="156"/>
      <c r="G40" s="156">
        <v>37000</v>
      </c>
      <c r="H40" s="157"/>
      <c r="I40" s="158"/>
      <c r="J40" s="159"/>
    </row>
    <row r="41" spans="1:10" s="143" customFormat="1" ht="12" x14ac:dyDescent="0.2">
      <c r="A41" s="154">
        <v>67</v>
      </c>
      <c r="B41" s="155">
        <v>13626</v>
      </c>
      <c r="C41" s="155">
        <v>900310</v>
      </c>
      <c r="D41" s="156"/>
      <c r="E41" s="156"/>
      <c r="F41" s="156"/>
      <c r="G41" s="156"/>
      <c r="H41" s="157"/>
      <c r="I41" s="158"/>
      <c r="J41" s="159"/>
    </row>
    <row r="42" spans="1:10" s="143" customFormat="1" ht="13.5" customHeight="1" x14ac:dyDescent="0.2">
      <c r="A42" s="154">
        <v>72</v>
      </c>
      <c r="B42" s="155"/>
      <c r="C42" s="155"/>
      <c r="D42" s="156"/>
      <c r="E42" s="156"/>
      <c r="F42" s="156"/>
      <c r="G42" s="156"/>
      <c r="H42" s="157">
        <v>900</v>
      </c>
      <c r="I42" s="158"/>
      <c r="J42" s="159"/>
    </row>
    <row r="43" spans="1:10" s="143" customFormat="1" ht="13.5" customHeight="1" x14ac:dyDescent="0.2">
      <c r="A43" s="154">
        <v>92</v>
      </c>
      <c r="B43" s="155"/>
      <c r="C43" s="155"/>
      <c r="D43" s="156">
        <v>50100</v>
      </c>
      <c r="E43" s="156"/>
      <c r="F43" s="156"/>
      <c r="G43" s="156"/>
      <c r="H43" s="157"/>
      <c r="I43" s="158"/>
      <c r="J43" s="159"/>
    </row>
    <row r="44" spans="1:10" s="143" customFormat="1" ht="13.5" customHeight="1" thickBot="1" x14ac:dyDescent="0.25">
      <c r="A44" s="133"/>
      <c r="B44" s="160"/>
      <c r="C44" s="160"/>
      <c r="D44" s="161"/>
      <c r="E44" s="161"/>
      <c r="F44" s="161"/>
      <c r="G44" s="161"/>
      <c r="H44" s="162"/>
      <c r="I44" s="163"/>
      <c r="J44" s="159"/>
    </row>
    <row r="45" spans="1:10" s="116" customFormat="1" ht="30" customHeight="1" thickBot="1" x14ac:dyDescent="0.25">
      <c r="A45" s="138" t="s">
        <v>17</v>
      </c>
      <c r="B45" s="139">
        <f>SUM(B37:B44)</f>
        <v>13626</v>
      </c>
      <c r="C45" s="139">
        <f t="shared" ref="C45:I45" si="3">SUM(C37:C44)</f>
        <v>900310</v>
      </c>
      <c r="D45" s="139">
        <f t="shared" si="3"/>
        <v>55200</v>
      </c>
      <c r="E45" s="139">
        <f t="shared" si="3"/>
        <v>4500</v>
      </c>
      <c r="F45" s="139">
        <f t="shared" si="3"/>
        <v>7230800</v>
      </c>
      <c r="G45" s="139">
        <f t="shared" si="3"/>
        <v>37000</v>
      </c>
      <c r="H45" s="139">
        <f t="shared" si="3"/>
        <v>900</v>
      </c>
      <c r="I45" s="139">
        <f t="shared" si="3"/>
        <v>0</v>
      </c>
      <c r="J45" s="164"/>
    </row>
    <row r="46" spans="1:10" s="116" customFormat="1" ht="28.5" customHeight="1" thickBot="1" x14ac:dyDescent="0.25">
      <c r="A46" s="138" t="s">
        <v>48</v>
      </c>
      <c r="B46" s="223">
        <f>B45+C45+D45+E45+F45+G45+H45+I45</f>
        <v>8242336</v>
      </c>
      <c r="C46" s="224"/>
      <c r="D46" s="224"/>
      <c r="E46" s="224"/>
      <c r="F46" s="224"/>
      <c r="G46" s="224"/>
      <c r="H46" s="224"/>
      <c r="I46" s="225"/>
      <c r="J46" s="165"/>
    </row>
    <row r="47" spans="1:10" s="143" customFormat="1" ht="13.5" customHeight="1" x14ac:dyDescent="0.2">
      <c r="A47" s="166"/>
      <c r="B47" s="166"/>
      <c r="C47" s="166"/>
      <c r="D47" s="169"/>
      <c r="E47" s="167"/>
      <c r="F47" s="170"/>
    </row>
    <row r="48" spans="1:10" s="143" customFormat="1" ht="13.5" customHeight="1" x14ac:dyDescent="0.2">
      <c r="A48" s="166"/>
      <c r="B48" s="166"/>
      <c r="C48" s="166"/>
      <c r="D48" s="169"/>
      <c r="E48" s="171"/>
      <c r="F48" s="172"/>
    </row>
    <row r="49" spans="1:6" s="143" customFormat="1" ht="13.5" customHeight="1" x14ac:dyDescent="0.2">
      <c r="A49" s="166"/>
      <c r="B49" s="166"/>
      <c r="C49" s="166"/>
      <c r="D49" s="166"/>
      <c r="E49" s="173"/>
      <c r="F49" s="174"/>
    </row>
    <row r="50" spans="1:6" s="143" customFormat="1" ht="13.5" customHeight="1" x14ac:dyDescent="0.2">
      <c r="A50" s="166"/>
      <c r="B50" s="166"/>
      <c r="C50" s="166"/>
      <c r="D50" s="166"/>
      <c r="E50" s="175"/>
      <c r="F50" s="176"/>
    </row>
    <row r="51" spans="1:6" s="143" customFormat="1" ht="13.5" customHeight="1" x14ac:dyDescent="0.2">
      <c r="A51" s="166"/>
      <c r="B51" s="166"/>
      <c r="C51" s="166"/>
      <c r="D51" s="166"/>
      <c r="E51" s="167"/>
      <c r="F51" s="168"/>
    </row>
    <row r="52" spans="1:6" s="143" customFormat="1" ht="28.5" customHeight="1" x14ac:dyDescent="0.2">
      <c r="A52" s="166"/>
      <c r="B52" s="166"/>
      <c r="C52" s="166"/>
      <c r="D52" s="169"/>
      <c r="E52" s="167"/>
      <c r="F52" s="177"/>
    </row>
    <row r="53" spans="1:6" s="143" customFormat="1" ht="13.5" customHeight="1" x14ac:dyDescent="0.2">
      <c r="A53" s="166"/>
      <c r="B53" s="166"/>
      <c r="C53" s="166"/>
      <c r="D53" s="169"/>
      <c r="E53" s="167"/>
      <c r="F53" s="172"/>
    </row>
    <row r="54" spans="1:6" s="143" customFormat="1" ht="13.5" customHeight="1" x14ac:dyDescent="0.2">
      <c r="A54" s="166"/>
      <c r="B54" s="166"/>
      <c r="C54" s="166"/>
      <c r="D54" s="166"/>
      <c r="E54" s="167"/>
      <c r="F54" s="168"/>
    </row>
    <row r="55" spans="1:6" s="143" customFormat="1" ht="13.5" customHeight="1" x14ac:dyDescent="0.2">
      <c r="A55" s="166"/>
      <c r="B55" s="166"/>
      <c r="C55" s="166"/>
      <c r="D55" s="166"/>
      <c r="E55" s="167"/>
      <c r="F55" s="176"/>
    </row>
    <row r="56" spans="1:6" s="143" customFormat="1" ht="13.5" customHeight="1" x14ac:dyDescent="0.2">
      <c r="A56" s="166"/>
      <c r="B56" s="166"/>
      <c r="C56" s="166"/>
      <c r="D56" s="166"/>
      <c r="E56" s="167"/>
      <c r="F56" s="168"/>
    </row>
    <row r="57" spans="1:6" s="143" customFormat="1" ht="22.5" customHeight="1" x14ac:dyDescent="0.2">
      <c r="A57" s="166"/>
      <c r="B57" s="166"/>
      <c r="C57" s="166"/>
      <c r="D57" s="166"/>
      <c r="E57" s="167"/>
      <c r="F57" s="178"/>
    </row>
    <row r="58" spans="1:6" s="143" customFormat="1" ht="13.5" customHeight="1" x14ac:dyDescent="0.2">
      <c r="A58" s="166"/>
      <c r="B58" s="166"/>
      <c r="C58" s="166"/>
      <c r="D58" s="166"/>
      <c r="E58" s="173"/>
      <c r="F58" s="174"/>
    </row>
    <row r="59" spans="1:6" s="143" customFormat="1" ht="13.5" customHeight="1" x14ac:dyDescent="0.2">
      <c r="A59" s="166"/>
      <c r="B59" s="169"/>
      <c r="C59" s="169"/>
      <c r="D59" s="166"/>
      <c r="E59" s="173"/>
      <c r="F59" s="179"/>
    </row>
    <row r="60" spans="1:6" s="143" customFormat="1" ht="13.5" customHeight="1" x14ac:dyDescent="0.2">
      <c r="A60" s="166"/>
      <c r="B60" s="166"/>
      <c r="C60" s="166"/>
      <c r="D60" s="169"/>
      <c r="E60" s="173"/>
      <c r="F60" s="180"/>
    </row>
    <row r="61" spans="1:6" s="143" customFormat="1" ht="13.5" customHeight="1" x14ac:dyDescent="0.2">
      <c r="A61" s="166"/>
      <c r="B61" s="166"/>
      <c r="C61" s="166"/>
      <c r="D61" s="169"/>
      <c r="E61" s="175"/>
      <c r="F61" s="172"/>
    </row>
    <row r="62" spans="1:6" s="143" customFormat="1" ht="13.5" customHeight="1" x14ac:dyDescent="0.2">
      <c r="A62" s="166"/>
      <c r="B62" s="166"/>
      <c r="C62" s="166"/>
      <c r="D62" s="166"/>
      <c r="E62" s="167"/>
      <c r="F62" s="168"/>
    </row>
    <row r="63" spans="1:6" s="143" customFormat="1" ht="13.5" customHeight="1" x14ac:dyDescent="0.2">
      <c r="A63" s="166"/>
      <c r="B63" s="169"/>
      <c r="C63" s="169"/>
      <c r="D63" s="166"/>
      <c r="E63" s="167"/>
      <c r="F63" s="170"/>
    </row>
    <row r="64" spans="1:6" s="143" customFormat="1" ht="13.5" customHeight="1" x14ac:dyDescent="0.2">
      <c r="A64" s="166"/>
      <c r="B64" s="166"/>
      <c r="C64" s="166"/>
      <c r="D64" s="169"/>
      <c r="E64" s="167"/>
      <c r="F64" s="179"/>
    </row>
    <row r="65" spans="1:6" s="143" customFormat="1" ht="13.5" customHeight="1" x14ac:dyDescent="0.2">
      <c r="A65" s="166"/>
      <c r="B65" s="166"/>
      <c r="C65" s="166"/>
      <c r="D65" s="169"/>
      <c r="E65" s="175"/>
      <c r="F65" s="172"/>
    </row>
    <row r="66" spans="1:6" s="143" customFormat="1" ht="13.5" customHeight="1" x14ac:dyDescent="0.2">
      <c r="A66" s="166"/>
      <c r="B66" s="166"/>
      <c r="C66" s="166"/>
      <c r="D66" s="166"/>
      <c r="E66" s="173"/>
      <c r="F66" s="168"/>
    </row>
    <row r="67" spans="1:6" s="143" customFormat="1" ht="13.5" customHeight="1" x14ac:dyDescent="0.2">
      <c r="A67" s="166"/>
      <c r="B67" s="166"/>
      <c r="C67" s="166"/>
      <c r="D67" s="169"/>
      <c r="E67" s="173"/>
      <c r="F67" s="179"/>
    </row>
    <row r="68" spans="1:6" s="143" customFormat="1" ht="22.5" customHeight="1" x14ac:dyDescent="0.2">
      <c r="A68" s="166"/>
      <c r="B68" s="166"/>
      <c r="C68" s="166"/>
      <c r="D68" s="166"/>
      <c r="E68" s="175"/>
      <c r="F68" s="178"/>
    </row>
    <row r="69" spans="1:6" s="143" customFormat="1" ht="13.5" customHeight="1" x14ac:dyDescent="0.2">
      <c r="A69" s="166"/>
      <c r="B69" s="166"/>
      <c r="C69" s="166"/>
      <c r="D69" s="166"/>
      <c r="E69" s="167"/>
      <c r="F69" s="168"/>
    </row>
    <row r="70" spans="1:6" s="143" customFormat="1" ht="13.5" customHeight="1" x14ac:dyDescent="0.2">
      <c r="A70" s="166"/>
      <c r="B70" s="166"/>
      <c r="C70" s="166"/>
      <c r="D70" s="166"/>
      <c r="E70" s="175"/>
      <c r="F70" s="172"/>
    </row>
    <row r="71" spans="1:6" s="143" customFormat="1" ht="13.5" customHeight="1" x14ac:dyDescent="0.2">
      <c r="A71" s="166"/>
      <c r="B71" s="166"/>
      <c r="C71" s="166"/>
      <c r="D71" s="166"/>
      <c r="E71" s="167"/>
      <c r="F71" s="168"/>
    </row>
    <row r="72" spans="1:6" s="143" customFormat="1" ht="13.5" customHeight="1" x14ac:dyDescent="0.2">
      <c r="A72" s="166"/>
      <c r="B72" s="166"/>
      <c r="C72" s="166"/>
      <c r="D72" s="166"/>
      <c r="E72" s="167"/>
      <c r="F72" s="168"/>
    </row>
    <row r="73" spans="1:6" s="143" customFormat="1" ht="13.5" customHeight="1" x14ac:dyDescent="0.2">
      <c r="A73" s="169"/>
      <c r="B73" s="166"/>
      <c r="C73" s="166"/>
      <c r="D73" s="166"/>
      <c r="E73" s="181"/>
      <c r="F73" s="179"/>
    </row>
    <row r="74" spans="1:6" s="143" customFormat="1" ht="13.5" customHeight="1" x14ac:dyDescent="0.2">
      <c r="A74" s="166"/>
      <c r="B74" s="169"/>
      <c r="C74" s="169"/>
      <c r="D74" s="169"/>
      <c r="E74" s="182"/>
      <c r="F74" s="179"/>
    </row>
    <row r="75" spans="1:6" s="143" customFormat="1" ht="13.5" customHeight="1" x14ac:dyDescent="0.2">
      <c r="A75" s="166"/>
      <c r="B75" s="169"/>
      <c r="C75" s="169"/>
      <c r="D75" s="169"/>
      <c r="E75" s="182"/>
      <c r="F75" s="170"/>
    </row>
    <row r="76" spans="1:6" s="143" customFormat="1" ht="13.5" customHeight="1" x14ac:dyDescent="0.2">
      <c r="A76" s="166"/>
      <c r="B76" s="169"/>
      <c r="C76" s="169"/>
      <c r="D76" s="169"/>
      <c r="E76" s="175"/>
      <c r="F76" s="176"/>
    </row>
    <row r="77" spans="1:6" s="143" customFormat="1" ht="12" x14ac:dyDescent="0.2">
      <c r="A77" s="166"/>
      <c r="B77" s="166"/>
      <c r="C77" s="166"/>
      <c r="D77" s="166"/>
      <c r="E77" s="167"/>
      <c r="F77" s="168"/>
    </row>
    <row r="78" spans="1:6" s="143" customFormat="1" ht="12" x14ac:dyDescent="0.2">
      <c r="A78" s="166"/>
      <c r="B78" s="169"/>
      <c r="C78" s="169"/>
      <c r="D78" s="166"/>
      <c r="E78" s="167"/>
      <c r="F78" s="179"/>
    </row>
    <row r="79" spans="1:6" s="143" customFormat="1" ht="12" x14ac:dyDescent="0.2">
      <c r="A79" s="166"/>
      <c r="B79" s="166"/>
      <c r="C79" s="166"/>
      <c r="D79" s="169"/>
      <c r="E79" s="167"/>
      <c r="F79" s="170"/>
    </row>
    <row r="80" spans="1:6" s="143" customFormat="1" ht="12" x14ac:dyDescent="0.2">
      <c r="A80" s="166"/>
      <c r="B80" s="166"/>
      <c r="C80" s="166"/>
      <c r="D80" s="169"/>
      <c r="E80" s="175"/>
      <c r="F80" s="172"/>
    </row>
    <row r="81" spans="1:6" s="143" customFormat="1" ht="12" x14ac:dyDescent="0.2">
      <c r="A81" s="166"/>
      <c r="B81" s="166"/>
      <c r="C81" s="166"/>
      <c r="D81" s="166"/>
      <c r="E81" s="167"/>
      <c r="F81" s="168"/>
    </row>
    <row r="82" spans="1:6" s="143" customFormat="1" ht="12" x14ac:dyDescent="0.2">
      <c r="A82" s="166"/>
      <c r="B82" s="166"/>
      <c r="C82" s="166"/>
      <c r="D82" s="166"/>
      <c r="E82" s="167"/>
      <c r="F82" s="168"/>
    </row>
    <row r="83" spans="1:6" s="143" customFormat="1" ht="12" x14ac:dyDescent="0.2">
      <c r="A83" s="166"/>
      <c r="B83" s="166"/>
      <c r="C83" s="166"/>
      <c r="D83" s="166"/>
      <c r="E83" s="183"/>
      <c r="F83" s="184"/>
    </row>
    <row r="84" spans="1:6" s="143" customFormat="1" ht="12" x14ac:dyDescent="0.2">
      <c r="A84" s="166"/>
      <c r="B84" s="166"/>
      <c r="C84" s="166"/>
      <c r="D84" s="166"/>
      <c r="E84" s="167"/>
      <c r="F84" s="168"/>
    </row>
    <row r="85" spans="1:6" s="143" customFormat="1" ht="12" x14ac:dyDescent="0.2">
      <c r="A85" s="166"/>
      <c r="B85" s="166"/>
      <c r="C85" s="166"/>
      <c r="D85" s="166"/>
      <c r="E85" s="167"/>
      <c r="F85" s="168"/>
    </row>
    <row r="86" spans="1:6" s="143" customFormat="1" ht="12" x14ac:dyDescent="0.2">
      <c r="A86" s="166"/>
      <c r="B86" s="166"/>
      <c r="C86" s="166"/>
      <c r="D86" s="166"/>
      <c r="E86" s="167"/>
      <c r="F86" s="168"/>
    </row>
    <row r="87" spans="1:6" s="143" customFormat="1" ht="12" x14ac:dyDescent="0.2">
      <c r="A87" s="166"/>
      <c r="B87" s="166"/>
      <c r="C87" s="166"/>
      <c r="D87" s="166"/>
      <c r="E87" s="175"/>
      <c r="F87" s="172"/>
    </row>
    <row r="88" spans="1:6" s="143" customFormat="1" ht="12" x14ac:dyDescent="0.2">
      <c r="A88" s="166"/>
      <c r="B88" s="166"/>
      <c r="C88" s="166"/>
      <c r="D88" s="166"/>
      <c r="E88" s="167"/>
      <c r="F88" s="168"/>
    </row>
    <row r="89" spans="1:6" s="143" customFormat="1" ht="12" x14ac:dyDescent="0.2">
      <c r="A89" s="166"/>
      <c r="B89" s="166"/>
      <c r="C89" s="166"/>
      <c r="D89" s="166"/>
      <c r="E89" s="175"/>
      <c r="F89" s="172"/>
    </row>
    <row r="90" spans="1:6" s="143" customFormat="1" ht="12" x14ac:dyDescent="0.2">
      <c r="A90" s="166"/>
      <c r="B90" s="166"/>
      <c r="C90" s="166"/>
      <c r="D90" s="166"/>
      <c r="E90" s="167"/>
      <c r="F90" s="168"/>
    </row>
    <row r="91" spans="1:6" s="143" customFormat="1" ht="12" x14ac:dyDescent="0.2">
      <c r="A91" s="166"/>
      <c r="B91" s="166"/>
      <c r="C91" s="166"/>
      <c r="D91" s="166"/>
      <c r="E91" s="167"/>
      <c r="F91" s="168"/>
    </row>
    <row r="92" spans="1:6" s="143" customFormat="1" ht="12" x14ac:dyDescent="0.2">
      <c r="A92" s="166"/>
      <c r="B92" s="166"/>
      <c r="C92" s="166"/>
      <c r="D92" s="166"/>
      <c r="E92" s="167"/>
      <c r="F92" s="168"/>
    </row>
    <row r="93" spans="1:6" s="143" customFormat="1" ht="12" x14ac:dyDescent="0.2">
      <c r="A93" s="166"/>
      <c r="B93" s="166"/>
      <c r="C93" s="166"/>
      <c r="D93" s="166"/>
      <c r="E93" s="167"/>
      <c r="F93" s="168"/>
    </row>
    <row r="94" spans="1:6" s="143" customFormat="1" ht="28.5" customHeight="1" x14ac:dyDescent="0.2">
      <c r="A94" s="185"/>
      <c r="B94" s="185"/>
      <c r="C94" s="185"/>
      <c r="D94" s="185"/>
      <c r="E94" s="186"/>
      <c r="F94" s="187"/>
    </row>
    <row r="95" spans="1:6" s="143" customFormat="1" ht="12" x14ac:dyDescent="0.2">
      <c r="A95" s="166"/>
      <c r="B95" s="166"/>
      <c r="C95" s="166"/>
      <c r="D95" s="169"/>
      <c r="E95" s="167"/>
      <c r="F95" s="170"/>
    </row>
    <row r="96" spans="1:6" s="143" customFormat="1" ht="12" x14ac:dyDescent="0.2">
      <c r="A96" s="166"/>
      <c r="B96" s="166"/>
      <c r="C96" s="166"/>
      <c r="D96" s="166"/>
      <c r="E96" s="188"/>
      <c r="F96" s="189"/>
    </row>
    <row r="97" spans="1:6" s="143" customFormat="1" ht="12" x14ac:dyDescent="0.2">
      <c r="A97" s="166"/>
      <c r="B97" s="166"/>
      <c r="C97" s="166"/>
      <c r="D97" s="166"/>
      <c r="E97" s="167"/>
      <c r="F97" s="168"/>
    </row>
    <row r="98" spans="1:6" s="143" customFormat="1" ht="12" x14ac:dyDescent="0.2">
      <c r="A98" s="166"/>
      <c r="B98" s="166"/>
      <c r="C98" s="166"/>
      <c r="D98" s="166"/>
      <c r="E98" s="183"/>
      <c r="F98" s="184"/>
    </row>
    <row r="99" spans="1:6" s="143" customFormat="1" ht="12" x14ac:dyDescent="0.2">
      <c r="A99" s="166"/>
      <c r="B99" s="166"/>
      <c r="C99" s="166"/>
      <c r="D99" s="166"/>
      <c r="E99" s="183"/>
      <c r="F99" s="184"/>
    </row>
    <row r="100" spans="1:6" s="143" customFormat="1" ht="12" x14ac:dyDescent="0.2">
      <c r="A100" s="166"/>
      <c r="B100" s="166"/>
      <c r="C100" s="166"/>
      <c r="D100" s="166"/>
      <c r="E100" s="167"/>
      <c r="F100" s="168"/>
    </row>
    <row r="101" spans="1:6" s="143" customFormat="1" ht="12" x14ac:dyDescent="0.2">
      <c r="A101" s="166"/>
      <c r="B101" s="166"/>
      <c r="C101" s="166"/>
      <c r="D101" s="166"/>
      <c r="E101" s="175"/>
      <c r="F101" s="172"/>
    </row>
    <row r="102" spans="1:6" s="143" customFormat="1" ht="12" x14ac:dyDescent="0.2">
      <c r="A102" s="166"/>
      <c r="B102" s="166"/>
      <c r="C102" s="166"/>
      <c r="D102" s="166"/>
      <c r="E102" s="167"/>
      <c r="F102" s="168"/>
    </row>
    <row r="103" spans="1:6" s="143" customFormat="1" ht="12" x14ac:dyDescent="0.2">
      <c r="A103" s="166"/>
      <c r="B103" s="166"/>
      <c r="C103" s="166"/>
      <c r="D103" s="166"/>
      <c r="E103" s="167"/>
      <c r="F103" s="168"/>
    </row>
    <row r="104" spans="1:6" s="143" customFormat="1" ht="12" x14ac:dyDescent="0.2">
      <c r="A104" s="166"/>
      <c r="B104" s="166"/>
      <c r="C104" s="166"/>
      <c r="D104" s="166"/>
      <c r="E104" s="175"/>
      <c r="F104" s="172"/>
    </row>
    <row r="105" spans="1:6" s="143" customFormat="1" ht="12" x14ac:dyDescent="0.2">
      <c r="A105" s="166"/>
      <c r="B105" s="166"/>
      <c r="C105" s="166"/>
      <c r="D105" s="166"/>
      <c r="E105" s="167"/>
      <c r="F105" s="168"/>
    </row>
    <row r="106" spans="1:6" s="143" customFormat="1" ht="12" x14ac:dyDescent="0.2">
      <c r="A106" s="166"/>
      <c r="B106" s="166"/>
      <c r="C106" s="166"/>
      <c r="D106" s="166"/>
      <c r="E106" s="183"/>
      <c r="F106" s="184"/>
    </row>
    <row r="107" spans="1:6" s="143" customFormat="1" ht="12" x14ac:dyDescent="0.2">
      <c r="A107" s="166"/>
      <c r="B107" s="166"/>
      <c r="C107" s="166"/>
      <c r="D107" s="166"/>
      <c r="E107" s="175"/>
      <c r="F107" s="189"/>
    </row>
    <row r="108" spans="1:6" s="143" customFormat="1" ht="12" x14ac:dyDescent="0.2">
      <c r="A108" s="166"/>
      <c r="B108" s="166"/>
      <c r="C108" s="166"/>
      <c r="D108" s="166"/>
      <c r="E108" s="173"/>
      <c r="F108" s="184"/>
    </row>
    <row r="109" spans="1:6" s="143" customFormat="1" ht="12" x14ac:dyDescent="0.2">
      <c r="A109" s="166"/>
      <c r="B109" s="166"/>
      <c r="C109" s="166"/>
      <c r="D109" s="166"/>
      <c r="E109" s="175"/>
      <c r="F109" s="172"/>
    </row>
    <row r="110" spans="1:6" s="143" customFormat="1" ht="12" x14ac:dyDescent="0.2">
      <c r="A110" s="166"/>
      <c r="B110" s="166"/>
      <c r="C110" s="166"/>
      <c r="D110" s="166"/>
      <c r="E110" s="167"/>
      <c r="F110" s="168"/>
    </row>
    <row r="111" spans="1:6" s="143" customFormat="1" ht="12" x14ac:dyDescent="0.2">
      <c r="A111" s="166"/>
      <c r="B111" s="166"/>
      <c r="C111" s="166"/>
      <c r="D111" s="169"/>
      <c r="E111" s="167"/>
      <c r="F111" s="170"/>
    </row>
    <row r="112" spans="1:6" s="143" customFormat="1" ht="12" x14ac:dyDescent="0.2">
      <c r="A112" s="166"/>
      <c r="B112" s="166"/>
      <c r="C112" s="166"/>
      <c r="D112" s="166"/>
      <c r="E112" s="173"/>
      <c r="F112" s="172"/>
    </row>
    <row r="113" spans="1:6" s="143" customFormat="1" ht="12" x14ac:dyDescent="0.2">
      <c r="A113" s="166"/>
      <c r="B113" s="166"/>
      <c r="C113" s="166"/>
      <c r="D113" s="166"/>
      <c r="E113" s="173"/>
      <c r="F113" s="184"/>
    </row>
    <row r="114" spans="1:6" s="143" customFormat="1" ht="12" x14ac:dyDescent="0.2">
      <c r="A114" s="166"/>
      <c r="B114" s="166"/>
      <c r="C114" s="166"/>
      <c r="D114" s="169"/>
      <c r="E114" s="173"/>
      <c r="F114" s="190"/>
    </row>
    <row r="115" spans="1:6" s="143" customFormat="1" ht="12" x14ac:dyDescent="0.2">
      <c r="A115" s="166"/>
      <c r="B115" s="166"/>
      <c r="C115" s="166"/>
      <c r="D115" s="169"/>
      <c r="E115" s="175"/>
      <c r="F115" s="176"/>
    </row>
    <row r="116" spans="1:6" s="143" customFormat="1" ht="12" x14ac:dyDescent="0.2">
      <c r="A116" s="166"/>
      <c r="B116" s="166"/>
      <c r="C116" s="166"/>
      <c r="D116" s="166"/>
      <c r="E116" s="167"/>
      <c r="F116" s="168"/>
    </row>
    <row r="117" spans="1:6" s="143" customFormat="1" ht="12" x14ac:dyDescent="0.2">
      <c r="A117" s="166"/>
      <c r="B117" s="166"/>
      <c r="C117" s="166"/>
      <c r="D117" s="166"/>
      <c r="E117" s="188"/>
      <c r="F117" s="191"/>
    </row>
    <row r="118" spans="1:6" s="143" customFormat="1" ht="11.25" customHeight="1" x14ac:dyDescent="0.2">
      <c r="A118" s="166"/>
      <c r="B118" s="166"/>
      <c r="C118" s="166"/>
      <c r="D118" s="166"/>
      <c r="E118" s="183"/>
      <c r="F118" s="184"/>
    </row>
    <row r="119" spans="1:6" s="143" customFormat="1" ht="24" customHeight="1" x14ac:dyDescent="0.2">
      <c r="A119" s="166"/>
      <c r="B119" s="169"/>
      <c r="C119" s="169"/>
      <c r="D119" s="166"/>
      <c r="E119" s="183"/>
      <c r="F119" s="192"/>
    </row>
    <row r="120" spans="1:6" s="143" customFormat="1" ht="15" customHeight="1" x14ac:dyDescent="0.2">
      <c r="A120" s="166"/>
      <c r="B120" s="166"/>
      <c r="C120" s="166"/>
      <c r="D120" s="169"/>
      <c r="E120" s="183"/>
      <c r="F120" s="192"/>
    </row>
    <row r="121" spans="1:6" s="143" customFormat="1" ht="11.25" customHeight="1" x14ac:dyDescent="0.2">
      <c r="A121" s="166"/>
      <c r="B121" s="166"/>
      <c r="C121" s="166"/>
      <c r="D121" s="166"/>
      <c r="E121" s="188"/>
      <c r="F121" s="189"/>
    </row>
    <row r="122" spans="1:6" s="143" customFormat="1" ht="12" x14ac:dyDescent="0.2">
      <c r="A122" s="166"/>
      <c r="B122" s="166"/>
      <c r="C122" s="166"/>
      <c r="D122" s="166"/>
      <c r="E122" s="183"/>
      <c r="F122" s="184"/>
    </row>
    <row r="123" spans="1:6" s="143" customFormat="1" ht="13.5" customHeight="1" x14ac:dyDescent="0.2">
      <c r="A123" s="166"/>
      <c r="B123" s="169"/>
      <c r="C123" s="169"/>
      <c r="D123" s="166"/>
      <c r="E123" s="183"/>
      <c r="F123" s="193"/>
    </row>
    <row r="124" spans="1:6" s="143" customFormat="1" ht="12.75" customHeight="1" x14ac:dyDescent="0.2">
      <c r="A124" s="166"/>
      <c r="B124" s="166"/>
      <c r="C124" s="166"/>
      <c r="D124" s="169"/>
      <c r="E124" s="183"/>
      <c r="F124" s="170"/>
    </row>
    <row r="125" spans="1:6" s="143" customFormat="1" ht="12.75" customHeight="1" x14ac:dyDescent="0.2">
      <c r="A125" s="166"/>
      <c r="B125" s="166"/>
      <c r="C125" s="166"/>
      <c r="D125" s="169"/>
      <c r="E125" s="175"/>
      <c r="F125" s="176"/>
    </row>
    <row r="126" spans="1:6" s="143" customFormat="1" ht="12" x14ac:dyDescent="0.2">
      <c r="A126" s="166"/>
      <c r="B126" s="166"/>
      <c r="C126" s="166"/>
      <c r="D126" s="166"/>
      <c r="E126" s="167"/>
      <c r="F126" s="168"/>
    </row>
    <row r="127" spans="1:6" s="143" customFormat="1" ht="12" x14ac:dyDescent="0.2">
      <c r="A127" s="166"/>
      <c r="B127" s="166"/>
      <c r="C127" s="166"/>
      <c r="D127" s="169"/>
      <c r="E127" s="167"/>
      <c r="F127" s="190"/>
    </row>
    <row r="128" spans="1:6" s="143" customFormat="1" ht="12" x14ac:dyDescent="0.2">
      <c r="A128" s="166"/>
      <c r="B128" s="166"/>
      <c r="C128" s="166"/>
      <c r="D128" s="166"/>
      <c r="E128" s="188"/>
      <c r="F128" s="189"/>
    </row>
    <row r="129" spans="1:6" s="143" customFormat="1" ht="12" x14ac:dyDescent="0.2">
      <c r="A129" s="166"/>
      <c r="B129" s="166"/>
      <c r="C129" s="166"/>
      <c r="D129" s="166"/>
      <c r="E129" s="183"/>
      <c r="F129" s="184"/>
    </row>
    <row r="130" spans="1:6" x14ac:dyDescent="0.2">
      <c r="E130" s="5"/>
      <c r="F130" s="6"/>
    </row>
    <row r="131" spans="1:6" ht="19.5" customHeight="1" x14ac:dyDescent="0.2">
      <c r="A131" s="28"/>
      <c r="B131" s="3"/>
      <c r="C131" s="3"/>
      <c r="D131" s="3"/>
      <c r="E131" s="3"/>
      <c r="F131" s="16"/>
    </row>
    <row r="132" spans="1:6" ht="15" customHeight="1" x14ac:dyDescent="0.2">
      <c r="A132" s="7"/>
      <c r="E132" s="18"/>
      <c r="F132" s="16"/>
    </row>
    <row r="133" spans="1:6" x14ac:dyDescent="0.2">
      <c r="A133" s="7"/>
      <c r="B133" s="7"/>
      <c r="C133" s="7"/>
      <c r="E133" s="18"/>
      <c r="F133" s="8"/>
    </row>
    <row r="134" spans="1:6" x14ac:dyDescent="0.2">
      <c r="D134" s="7"/>
      <c r="E134" s="5"/>
      <c r="F134" s="16"/>
    </row>
    <row r="135" spans="1:6" x14ac:dyDescent="0.2">
      <c r="E135" s="9"/>
      <c r="F135" s="10"/>
    </row>
    <row r="136" spans="1:6" x14ac:dyDescent="0.2">
      <c r="B136" s="7"/>
      <c r="C136" s="7"/>
      <c r="E136" s="5"/>
      <c r="F136" s="8"/>
    </row>
    <row r="137" spans="1:6" x14ac:dyDescent="0.2">
      <c r="D137" s="7"/>
      <c r="E137" s="5"/>
      <c r="F137" s="8"/>
    </row>
    <row r="138" spans="1:6" x14ac:dyDescent="0.2">
      <c r="E138" s="12"/>
      <c r="F138" s="13"/>
    </row>
    <row r="139" spans="1:6" ht="22.5" customHeight="1" x14ac:dyDescent="0.2">
      <c r="D139" s="7"/>
      <c r="E139" s="5"/>
      <c r="F139" s="14"/>
    </row>
    <row r="140" spans="1:6" x14ac:dyDescent="0.2">
      <c r="E140" s="5"/>
      <c r="F140" s="13"/>
    </row>
    <row r="141" spans="1:6" x14ac:dyDescent="0.2">
      <c r="B141" s="7"/>
      <c r="C141" s="7"/>
      <c r="E141" s="11"/>
      <c r="F141" s="16"/>
    </row>
    <row r="142" spans="1:6" x14ac:dyDescent="0.2">
      <c r="D142" s="7"/>
      <c r="E142" s="11"/>
      <c r="F142" s="17"/>
    </row>
    <row r="143" spans="1:6" x14ac:dyDescent="0.2">
      <c r="E143" s="12"/>
      <c r="F143" s="10"/>
    </row>
    <row r="144" spans="1:6" ht="13.5" customHeight="1" x14ac:dyDescent="0.2">
      <c r="A144" s="7"/>
      <c r="E144" s="18"/>
      <c r="F144" s="16"/>
    </row>
    <row r="145" spans="1:6" ht="13.5" customHeight="1" x14ac:dyDescent="0.2">
      <c r="B145" s="7"/>
      <c r="C145" s="7"/>
      <c r="E145" s="5"/>
      <c r="F145" s="16"/>
    </row>
    <row r="146" spans="1:6" ht="13.5" customHeight="1" x14ac:dyDescent="0.2">
      <c r="D146" s="7"/>
      <c r="E146" s="5"/>
      <c r="F146" s="8"/>
    </row>
    <row r="147" spans="1:6" x14ac:dyDescent="0.2">
      <c r="D147" s="7"/>
      <c r="E147" s="12"/>
      <c r="F147" s="10"/>
    </row>
    <row r="148" spans="1:6" x14ac:dyDescent="0.2">
      <c r="D148" s="7"/>
      <c r="E148" s="5"/>
      <c r="F148" s="8"/>
    </row>
    <row r="149" spans="1:6" x14ac:dyDescent="0.2">
      <c r="E149" s="23"/>
      <c r="F149" s="24"/>
    </row>
    <row r="150" spans="1:6" x14ac:dyDescent="0.2">
      <c r="D150" s="7"/>
      <c r="E150" s="11"/>
      <c r="F150" s="25"/>
    </row>
    <row r="151" spans="1:6" x14ac:dyDescent="0.2">
      <c r="D151" s="7"/>
      <c r="E151" s="12"/>
      <c r="F151" s="13"/>
    </row>
    <row r="152" spans="1:6" x14ac:dyDescent="0.2">
      <c r="E152" s="23"/>
      <c r="F152" s="29"/>
    </row>
    <row r="153" spans="1:6" x14ac:dyDescent="0.2">
      <c r="B153" s="7"/>
      <c r="C153" s="7"/>
      <c r="E153" s="19"/>
      <c r="F153" s="27"/>
    </row>
    <row r="154" spans="1:6" x14ac:dyDescent="0.2">
      <c r="D154" s="7"/>
      <c r="E154" s="19"/>
      <c r="F154" s="8"/>
    </row>
    <row r="155" spans="1:6" x14ac:dyDescent="0.2">
      <c r="D155" s="7"/>
      <c r="E155" s="12"/>
      <c r="F155" s="13"/>
    </row>
    <row r="156" spans="1:6" x14ac:dyDescent="0.2">
      <c r="D156" s="7"/>
      <c r="E156" s="12"/>
      <c r="F156" s="13"/>
    </row>
    <row r="157" spans="1:6" x14ac:dyDescent="0.2">
      <c r="E157" s="5"/>
      <c r="F157" s="6"/>
    </row>
    <row r="158" spans="1:6" s="30" customFormat="1" ht="18" customHeight="1" x14ac:dyDescent="0.25">
      <c r="A158" s="221"/>
      <c r="B158" s="222"/>
      <c r="C158" s="222"/>
      <c r="D158" s="222"/>
      <c r="E158" s="222"/>
      <c r="F158" s="222"/>
    </row>
    <row r="159" spans="1:6" ht="28.5" customHeight="1" x14ac:dyDescent="0.2">
      <c r="A159" s="20"/>
      <c r="B159" s="20"/>
      <c r="C159" s="20"/>
      <c r="D159" s="20"/>
      <c r="E159" s="21"/>
      <c r="F159" s="22"/>
    </row>
    <row r="161" spans="1:6" ht="15.75" x14ac:dyDescent="0.2">
      <c r="A161" s="32"/>
      <c r="B161" s="7"/>
      <c r="C161" s="7"/>
      <c r="D161" s="7"/>
      <c r="E161" s="33"/>
      <c r="F161" s="2"/>
    </row>
    <row r="162" spans="1:6" x14ac:dyDescent="0.2">
      <c r="A162" s="7"/>
      <c r="B162" s="7"/>
      <c r="C162" s="7"/>
      <c r="D162" s="7"/>
      <c r="E162" s="33"/>
      <c r="F162" s="2"/>
    </row>
    <row r="163" spans="1:6" ht="17.25" customHeight="1" x14ac:dyDescent="0.2">
      <c r="A163" s="7"/>
      <c r="B163" s="7"/>
      <c r="C163" s="7"/>
      <c r="D163" s="7"/>
      <c r="E163" s="33"/>
      <c r="F163" s="2"/>
    </row>
    <row r="164" spans="1:6" ht="13.5" customHeight="1" x14ac:dyDescent="0.2">
      <c r="A164" s="7"/>
      <c r="B164" s="7"/>
      <c r="C164" s="7"/>
      <c r="D164" s="7"/>
      <c r="E164" s="33"/>
      <c r="F164" s="2"/>
    </row>
    <row r="165" spans="1:6" x14ac:dyDescent="0.2">
      <c r="A165" s="7"/>
      <c r="B165" s="7"/>
      <c r="C165" s="7"/>
      <c r="D165" s="7"/>
      <c r="E165" s="33"/>
      <c r="F165" s="2"/>
    </row>
    <row r="166" spans="1:6" x14ac:dyDescent="0.2">
      <c r="A166" s="7"/>
      <c r="B166" s="7"/>
      <c r="C166" s="7"/>
      <c r="D166" s="7"/>
    </row>
    <row r="167" spans="1:6" x14ac:dyDescent="0.2">
      <c r="A167" s="7"/>
      <c r="B167" s="7"/>
      <c r="C167" s="7"/>
      <c r="D167" s="7"/>
      <c r="E167" s="33"/>
      <c r="F167" s="2"/>
    </row>
    <row r="168" spans="1:6" x14ac:dyDescent="0.2">
      <c r="A168" s="7"/>
      <c r="B168" s="7"/>
      <c r="C168" s="7"/>
      <c r="D168" s="7"/>
      <c r="E168" s="33"/>
      <c r="F168" s="34"/>
    </row>
    <row r="169" spans="1:6" x14ac:dyDescent="0.2">
      <c r="A169" s="7"/>
      <c r="B169" s="7"/>
      <c r="C169" s="7"/>
      <c r="D169" s="7"/>
      <c r="E169" s="33"/>
      <c r="F169" s="2"/>
    </row>
    <row r="170" spans="1:6" ht="22.5" customHeight="1" x14ac:dyDescent="0.2">
      <c r="A170" s="7"/>
      <c r="B170" s="7"/>
      <c r="C170" s="7"/>
      <c r="D170" s="7"/>
      <c r="E170" s="33"/>
      <c r="F170" s="14"/>
    </row>
    <row r="171" spans="1:6" ht="22.5" customHeight="1" x14ac:dyDescent="0.2">
      <c r="E171" s="12"/>
      <c r="F171" s="15"/>
    </row>
  </sheetData>
  <mergeCells count="8">
    <mergeCell ref="A158:F158"/>
    <mergeCell ref="B46:I46"/>
    <mergeCell ref="B3:J3"/>
    <mergeCell ref="B20:J20"/>
    <mergeCell ref="A1:J1"/>
    <mergeCell ref="B22:I22"/>
    <mergeCell ref="B33:I33"/>
    <mergeCell ref="B35:I35"/>
  </mergeCells>
  <phoneticPr fontId="0" type="noConversion"/>
  <printOptions horizontalCentered="1"/>
  <pageMargins left="0.19685039370078741" right="0.19685039370078741" top="0.28999999999999998" bottom="0.22" header="0.2" footer="0.16"/>
  <pageSetup paperSize="9" scale="88" firstPageNumber="2" orientation="landscape" useFirstPageNumber="1" r:id="rId1"/>
  <headerFooter alignWithMargins="0"/>
  <rowBreaks count="3" manualBreakCount="3">
    <brk id="20" max="9" man="1"/>
    <brk id="92" max="9" man="1"/>
    <brk id="156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5"/>
  <sheetViews>
    <sheetView view="pageBreakPreview" zoomScaleNormal="100" zoomScaleSheetLayoutView="100" workbookViewId="0">
      <pane ySplit="2" topLeftCell="A3" activePane="bottomLeft" state="frozen"/>
      <selection pane="bottomLeft" activeCell="M6" sqref="M6"/>
    </sheetView>
  </sheetViews>
  <sheetFormatPr defaultColWidth="11.42578125" defaultRowHeight="12.75" x14ac:dyDescent="0.2"/>
  <cols>
    <col min="1" max="1" width="8.5703125" style="62" customWidth="1"/>
    <col min="2" max="2" width="6.7109375" style="62" customWidth="1"/>
    <col min="3" max="3" width="33.42578125" style="63" customWidth="1"/>
    <col min="4" max="4" width="14.28515625" style="65" customWidth="1"/>
    <col min="5" max="7" width="10.7109375" style="65" customWidth="1"/>
    <col min="8" max="8" width="10.28515625" style="65" customWidth="1"/>
    <col min="9" max="10" width="10.42578125" style="65" customWidth="1"/>
    <col min="11" max="12" width="10.7109375" style="65" customWidth="1"/>
    <col min="13" max="14" width="12.28515625" style="65" bestFit="1" customWidth="1"/>
    <col min="15" max="16384" width="11.42578125" style="1"/>
  </cols>
  <sheetData>
    <row r="1" spans="1:14" ht="29.25" customHeight="1" x14ac:dyDescent="0.2">
      <c r="A1" s="238" t="s">
        <v>85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4" ht="66" customHeight="1" x14ac:dyDescent="0.2">
      <c r="A2" s="96" t="s">
        <v>18</v>
      </c>
      <c r="B2" s="96" t="s">
        <v>53</v>
      </c>
      <c r="C2" s="96" t="s">
        <v>19</v>
      </c>
      <c r="D2" s="97" t="s">
        <v>49</v>
      </c>
      <c r="E2" s="98" t="s">
        <v>10</v>
      </c>
      <c r="F2" s="98" t="s">
        <v>81</v>
      </c>
      <c r="G2" s="98" t="s">
        <v>11</v>
      </c>
      <c r="H2" s="98" t="s">
        <v>12</v>
      </c>
      <c r="I2" s="98" t="s">
        <v>13</v>
      </c>
      <c r="J2" s="98" t="s">
        <v>20</v>
      </c>
      <c r="K2" s="98" t="s">
        <v>15</v>
      </c>
      <c r="L2" s="98" t="s">
        <v>16</v>
      </c>
      <c r="M2" s="97" t="s">
        <v>71</v>
      </c>
      <c r="N2" s="97" t="s">
        <v>72</v>
      </c>
    </row>
    <row r="3" spans="1:14" s="99" customFormat="1" ht="21" customHeight="1" x14ac:dyDescent="0.2">
      <c r="A3" s="100"/>
      <c r="B3" s="101"/>
      <c r="C3" s="102" t="s">
        <v>83</v>
      </c>
      <c r="D3" s="103"/>
      <c r="E3" s="104" t="s">
        <v>87</v>
      </c>
      <c r="F3" s="104">
        <v>122</v>
      </c>
      <c r="G3" s="104">
        <v>3210</v>
      </c>
      <c r="H3" s="104">
        <v>4910</v>
      </c>
      <c r="I3" s="104">
        <v>5410</v>
      </c>
      <c r="J3" s="104">
        <v>6210</v>
      </c>
      <c r="K3" s="104">
        <v>7210</v>
      </c>
      <c r="L3" s="104">
        <v>82</v>
      </c>
      <c r="M3" s="103"/>
      <c r="N3" s="103"/>
    </row>
    <row r="4" spans="1:14" s="2" customFormat="1" ht="24.75" customHeight="1" x14ac:dyDescent="0.2">
      <c r="A4" s="239" t="s">
        <v>79</v>
      </c>
      <c r="B4" s="240"/>
      <c r="C4" s="241"/>
      <c r="D4" s="86">
        <v>8242336</v>
      </c>
      <c r="E4" s="86">
        <v>13626</v>
      </c>
      <c r="F4" s="86">
        <v>900310</v>
      </c>
      <c r="G4" s="86">
        <v>55200</v>
      </c>
      <c r="H4" s="86">
        <v>4500</v>
      </c>
      <c r="I4" s="109">
        <v>7230800</v>
      </c>
      <c r="J4" s="86">
        <v>37000</v>
      </c>
      <c r="K4" s="86">
        <v>900</v>
      </c>
      <c r="L4" s="86">
        <v>0</v>
      </c>
      <c r="M4" s="86">
        <f>+M5+M24+M47</f>
        <v>8302336</v>
      </c>
      <c r="N4" s="86">
        <f>+N5+N24+N47</f>
        <v>8242336</v>
      </c>
    </row>
    <row r="5" spans="1:14" ht="42.75" customHeight="1" x14ac:dyDescent="0.2">
      <c r="A5" s="79" t="s">
        <v>54</v>
      </c>
      <c r="B5" s="79"/>
      <c r="C5" s="85" t="s">
        <v>55</v>
      </c>
      <c r="D5" s="86">
        <v>900310</v>
      </c>
      <c r="E5" s="86">
        <v>0</v>
      </c>
      <c r="F5" s="86">
        <v>900310</v>
      </c>
      <c r="G5" s="86">
        <v>0</v>
      </c>
      <c r="H5" s="86">
        <v>0</v>
      </c>
      <c r="I5" s="86">
        <v>0</v>
      </c>
      <c r="J5" s="86">
        <v>0</v>
      </c>
      <c r="K5" s="86">
        <v>0</v>
      </c>
      <c r="L5" s="86">
        <v>0</v>
      </c>
      <c r="M5" s="86">
        <f>SUM(M7:M23)</f>
        <v>900310</v>
      </c>
      <c r="N5" s="86">
        <f>SUM(N7:N23)</f>
        <v>900310</v>
      </c>
    </row>
    <row r="6" spans="1:14" x14ac:dyDescent="0.2">
      <c r="A6" s="82"/>
      <c r="B6" s="69"/>
      <c r="C6" s="70"/>
      <c r="D6" s="87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 ht="38.25" x14ac:dyDescent="0.2">
      <c r="A7" s="80" t="s">
        <v>57</v>
      </c>
      <c r="B7" s="80"/>
      <c r="C7" s="91" t="s">
        <v>80</v>
      </c>
      <c r="D7" s="93">
        <v>27000</v>
      </c>
      <c r="E7" s="93">
        <v>0</v>
      </c>
      <c r="F7" s="93">
        <v>27000</v>
      </c>
      <c r="G7" s="93">
        <v>0</v>
      </c>
      <c r="H7" s="93">
        <v>0</v>
      </c>
      <c r="I7" s="93">
        <v>0</v>
      </c>
      <c r="J7" s="93">
        <v>0</v>
      </c>
      <c r="K7" s="93">
        <v>0</v>
      </c>
      <c r="L7" s="93">
        <v>0</v>
      </c>
      <c r="M7" s="93"/>
      <c r="N7" s="93"/>
    </row>
    <row r="8" spans="1:14" x14ac:dyDescent="0.2">
      <c r="A8" s="82">
        <v>3</v>
      </c>
      <c r="B8" s="69"/>
      <c r="C8" s="70" t="s">
        <v>50</v>
      </c>
      <c r="D8" s="87">
        <v>27000</v>
      </c>
      <c r="E8" s="87">
        <v>0</v>
      </c>
      <c r="F8" s="87">
        <v>27000</v>
      </c>
      <c r="G8" s="87">
        <v>0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87">
        <v>27000</v>
      </c>
      <c r="N8" s="87">
        <v>27000</v>
      </c>
    </row>
    <row r="9" spans="1:14" s="2" customFormat="1" x14ac:dyDescent="0.2">
      <c r="A9" s="82">
        <v>32</v>
      </c>
      <c r="B9" s="69"/>
      <c r="C9" s="70" t="s">
        <v>25</v>
      </c>
      <c r="D9" s="87">
        <v>27000</v>
      </c>
      <c r="E9" s="87">
        <v>0</v>
      </c>
      <c r="F9" s="87">
        <v>27000</v>
      </c>
      <c r="G9" s="87">
        <v>0</v>
      </c>
      <c r="H9" s="87">
        <v>0</v>
      </c>
      <c r="I9" s="87">
        <v>0</v>
      </c>
      <c r="J9" s="87">
        <v>0</v>
      </c>
      <c r="K9" s="87">
        <v>0</v>
      </c>
      <c r="L9" s="87">
        <v>0</v>
      </c>
      <c r="M9" s="106"/>
      <c r="N9" s="106"/>
    </row>
    <row r="10" spans="1:14" x14ac:dyDescent="0.2">
      <c r="A10" s="82">
        <v>323</v>
      </c>
      <c r="B10" s="69"/>
      <c r="C10" s="70" t="s">
        <v>28</v>
      </c>
      <c r="D10" s="87">
        <v>27000</v>
      </c>
      <c r="E10" s="87">
        <v>0</v>
      </c>
      <c r="F10" s="87">
        <v>27000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/>
      <c r="N10" s="87"/>
    </row>
    <row r="11" spans="1:14" s="2" customFormat="1" ht="26.25" customHeight="1" x14ac:dyDescent="0.2">
      <c r="A11" s="89" t="s">
        <v>58</v>
      </c>
      <c r="B11" s="90"/>
      <c r="C11" s="91" t="s">
        <v>59</v>
      </c>
      <c r="D11" s="93">
        <v>220380</v>
      </c>
      <c r="E11" s="93">
        <v>0</v>
      </c>
      <c r="F11" s="93">
        <v>220380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/>
      <c r="N11" s="93"/>
    </row>
    <row r="12" spans="1:14" s="2" customFormat="1" ht="12.75" customHeight="1" x14ac:dyDescent="0.2">
      <c r="A12" s="82">
        <v>3</v>
      </c>
      <c r="B12" s="69"/>
      <c r="C12" s="70" t="s">
        <v>50</v>
      </c>
      <c r="D12" s="87">
        <v>220380</v>
      </c>
      <c r="E12" s="87">
        <v>0</v>
      </c>
      <c r="F12" s="87">
        <v>220380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  <c r="L12" s="87">
        <v>0</v>
      </c>
      <c r="M12" s="87"/>
      <c r="N12" s="87"/>
    </row>
    <row r="13" spans="1:14" s="2" customFormat="1" ht="12.75" customHeight="1" x14ac:dyDescent="0.2">
      <c r="A13" s="82">
        <v>32</v>
      </c>
      <c r="B13" s="69"/>
      <c r="C13" s="70" t="s">
        <v>25</v>
      </c>
      <c r="D13" s="87">
        <v>220380</v>
      </c>
      <c r="E13" s="87">
        <v>0</v>
      </c>
      <c r="F13" s="87">
        <v>220380</v>
      </c>
      <c r="G13" s="87">
        <v>0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106">
        <v>220380</v>
      </c>
      <c r="N13" s="106">
        <v>220380</v>
      </c>
    </row>
    <row r="14" spans="1:14" s="2" customFormat="1" x14ac:dyDescent="0.2">
      <c r="A14" s="82">
        <v>321</v>
      </c>
      <c r="B14" s="69"/>
      <c r="C14" s="70" t="s">
        <v>26</v>
      </c>
      <c r="D14" s="87">
        <v>51000</v>
      </c>
      <c r="E14" s="87">
        <v>0</v>
      </c>
      <c r="F14" s="87">
        <v>51000</v>
      </c>
      <c r="G14" s="87">
        <v>0</v>
      </c>
      <c r="H14" s="87">
        <v>0</v>
      </c>
      <c r="I14" s="87">
        <v>0</v>
      </c>
      <c r="J14" s="87">
        <v>0</v>
      </c>
      <c r="K14" s="87">
        <v>0</v>
      </c>
      <c r="L14" s="87">
        <v>0</v>
      </c>
      <c r="M14" s="87"/>
      <c r="N14" s="87"/>
    </row>
    <row r="15" spans="1:14" x14ac:dyDescent="0.2">
      <c r="A15" s="82">
        <v>322</v>
      </c>
      <c r="B15" s="69"/>
      <c r="C15" s="70" t="s">
        <v>27</v>
      </c>
      <c r="D15" s="87">
        <v>89000</v>
      </c>
      <c r="E15" s="87">
        <v>0</v>
      </c>
      <c r="F15" s="87">
        <v>89000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/>
      <c r="N15" s="87"/>
    </row>
    <row r="16" spans="1:14" x14ac:dyDescent="0.2">
      <c r="A16" s="82">
        <v>323</v>
      </c>
      <c r="B16" s="69"/>
      <c r="C16" s="70" t="s">
        <v>28</v>
      </c>
      <c r="D16" s="87">
        <v>61075</v>
      </c>
      <c r="E16" s="87">
        <v>0</v>
      </c>
      <c r="F16" s="87">
        <v>61075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/>
      <c r="N16" s="87"/>
    </row>
    <row r="17" spans="1:14" ht="15.75" customHeight="1" x14ac:dyDescent="0.2">
      <c r="A17" s="82">
        <v>329</v>
      </c>
      <c r="B17" s="69"/>
      <c r="C17" s="70" t="s">
        <v>61</v>
      </c>
      <c r="D17" s="87">
        <v>19305</v>
      </c>
      <c r="E17" s="87">
        <v>0</v>
      </c>
      <c r="F17" s="87">
        <v>19305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/>
      <c r="N17" s="87"/>
    </row>
    <row r="18" spans="1:14" ht="27" customHeight="1" x14ac:dyDescent="0.2">
      <c r="A18" s="89" t="s">
        <v>63</v>
      </c>
      <c r="B18" s="90"/>
      <c r="C18" s="91" t="s">
        <v>64</v>
      </c>
      <c r="D18" s="92">
        <v>652930</v>
      </c>
      <c r="E18" s="92">
        <v>0</v>
      </c>
      <c r="F18" s="92">
        <v>652930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/>
      <c r="N18" s="92"/>
    </row>
    <row r="19" spans="1:14" x14ac:dyDescent="0.2">
      <c r="A19" s="82">
        <v>3</v>
      </c>
      <c r="B19" s="69"/>
      <c r="C19" s="70" t="s">
        <v>50</v>
      </c>
      <c r="D19" s="87">
        <v>652930</v>
      </c>
      <c r="E19" s="87">
        <v>0</v>
      </c>
      <c r="F19" s="87">
        <v>652930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/>
      <c r="N19" s="87"/>
    </row>
    <row r="20" spans="1:14" x14ac:dyDescent="0.2">
      <c r="A20" s="82">
        <v>32</v>
      </c>
      <c r="B20" s="69"/>
      <c r="C20" s="70" t="s">
        <v>25</v>
      </c>
      <c r="D20" s="87">
        <v>652930</v>
      </c>
      <c r="E20" s="87">
        <v>0</v>
      </c>
      <c r="F20" s="87">
        <v>652930</v>
      </c>
      <c r="G20" s="87">
        <v>0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106">
        <v>652930</v>
      </c>
      <c r="N20" s="106">
        <v>652930</v>
      </c>
    </row>
    <row r="21" spans="1:14" x14ac:dyDescent="0.2">
      <c r="A21" s="82">
        <v>321</v>
      </c>
      <c r="B21" s="69"/>
      <c r="C21" s="70" t="s">
        <v>26</v>
      </c>
      <c r="D21" s="87">
        <v>155000</v>
      </c>
      <c r="E21" s="87">
        <v>0</v>
      </c>
      <c r="F21" s="87">
        <v>155000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/>
      <c r="N21" s="87"/>
    </row>
    <row r="22" spans="1:14" x14ac:dyDescent="0.2">
      <c r="A22" s="82">
        <v>322</v>
      </c>
      <c r="B22" s="69"/>
      <c r="C22" s="70" t="s">
        <v>27</v>
      </c>
      <c r="D22" s="87">
        <v>255000</v>
      </c>
      <c r="E22" s="87">
        <v>0</v>
      </c>
      <c r="F22" s="87">
        <v>255000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7">
        <v>0</v>
      </c>
      <c r="M22" s="87"/>
      <c r="N22" s="87"/>
    </row>
    <row r="23" spans="1:14" x14ac:dyDescent="0.2">
      <c r="A23" s="82">
        <v>323</v>
      </c>
      <c r="B23" s="69"/>
      <c r="C23" s="70" t="s">
        <v>28</v>
      </c>
      <c r="D23" s="87">
        <v>242930</v>
      </c>
      <c r="E23" s="87">
        <v>0</v>
      </c>
      <c r="F23" s="87">
        <v>242930</v>
      </c>
      <c r="G23" s="87">
        <v>0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/>
      <c r="N23" s="87"/>
    </row>
    <row r="24" spans="1:14" ht="25.5" x14ac:dyDescent="0.2">
      <c r="A24" s="79" t="s">
        <v>73</v>
      </c>
      <c r="B24" s="66"/>
      <c r="C24" s="67" t="s">
        <v>66</v>
      </c>
      <c r="D24" s="77">
        <v>7328400</v>
      </c>
      <c r="E24" s="77">
        <v>0</v>
      </c>
      <c r="F24" s="77">
        <v>0</v>
      </c>
      <c r="G24" s="77">
        <v>55200</v>
      </c>
      <c r="H24" s="77">
        <v>4500</v>
      </c>
      <c r="I24" s="108">
        <v>7230800</v>
      </c>
      <c r="J24" s="77">
        <v>37000</v>
      </c>
      <c r="K24" s="77">
        <v>900</v>
      </c>
      <c r="L24" s="77">
        <v>0</v>
      </c>
      <c r="M24" s="77">
        <f>+M26</f>
        <v>7388400</v>
      </c>
      <c r="N24" s="77">
        <f>+N26</f>
        <v>7328400</v>
      </c>
    </row>
    <row r="25" spans="1:14" x14ac:dyDescent="0.2">
      <c r="A25" s="81"/>
      <c r="B25" s="69"/>
      <c r="C25" s="75"/>
      <c r="D25" s="76"/>
      <c r="E25" s="76"/>
      <c r="F25" s="76"/>
      <c r="G25" s="88"/>
      <c r="H25" s="88"/>
      <c r="I25" s="88"/>
      <c r="J25" s="88"/>
      <c r="K25" s="88"/>
      <c r="L25" s="88"/>
      <c r="M25" s="88"/>
      <c r="N25" s="88"/>
    </row>
    <row r="26" spans="1:14" ht="27" customHeight="1" x14ac:dyDescent="0.2">
      <c r="A26" s="80" t="s">
        <v>67</v>
      </c>
      <c r="B26" s="69"/>
      <c r="C26" s="68" t="s">
        <v>68</v>
      </c>
      <c r="D26" s="78">
        <v>7328400</v>
      </c>
      <c r="E26" s="78">
        <v>0</v>
      </c>
      <c r="F26" s="78">
        <v>0</v>
      </c>
      <c r="G26" s="78">
        <v>55200</v>
      </c>
      <c r="H26" s="78">
        <v>4500</v>
      </c>
      <c r="I26" s="78">
        <v>7230800</v>
      </c>
      <c r="J26" s="78">
        <v>37000</v>
      </c>
      <c r="K26" s="78">
        <v>900</v>
      </c>
      <c r="L26" s="78">
        <v>0</v>
      </c>
      <c r="M26" s="78">
        <f>SUM(M27:M45)</f>
        <v>7388400</v>
      </c>
      <c r="N26" s="78">
        <f>SUM(N27:N45)</f>
        <v>7328400</v>
      </c>
    </row>
    <row r="27" spans="1:14" x14ac:dyDescent="0.2">
      <c r="A27" s="82">
        <v>3</v>
      </c>
      <c r="B27" s="71">
        <v>0</v>
      </c>
      <c r="C27" s="70" t="s">
        <v>50</v>
      </c>
      <c r="D27" s="83">
        <v>7306400</v>
      </c>
      <c r="E27" s="83">
        <v>0</v>
      </c>
      <c r="F27" s="83">
        <v>0</v>
      </c>
      <c r="G27" s="83">
        <v>41200</v>
      </c>
      <c r="H27" s="83">
        <v>4500</v>
      </c>
      <c r="I27" s="83">
        <v>7223800</v>
      </c>
      <c r="J27" s="83">
        <v>36000</v>
      </c>
      <c r="K27" s="83">
        <v>900</v>
      </c>
      <c r="L27" s="83">
        <v>0</v>
      </c>
      <c r="M27" s="83"/>
      <c r="N27" s="83"/>
    </row>
    <row r="28" spans="1:14" x14ac:dyDescent="0.2">
      <c r="A28" s="82">
        <v>31</v>
      </c>
      <c r="B28" s="71">
        <v>0</v>
      </c>
      <c r="C28" s="70" t="s">
        <v>21</v>
      </c>
      <c r="D28" s="83">
        <v>7203740</v>
      </c>
      <c r="E28" s="83">
        <v>0</v>
      </c>
      <c r="F28" s="83">
        <v>0</v>
      </c>
      <c r="G28" s="83">
        <v>0</v>
      </c>
      <c r="H28" s="83">
        <v>1870</v>
      </c>
      <c r="I28" s="83">
        <v>7201870</v>
      </c>
      <c r="J28" s="83">
        <v>0</v>
      </c>
      <c r="K28" s="83">
        <v>0</v>
      </c>
      <c r="L28" s="83">
        <v>0</v>
      </c>
      <c r="M28" s="105">
        <v>7203740</v>
      </c>
      <c r="N28" s="105">
        <v>7203740</v>
      </c>
    </row>
    <row r="29" spans="1:14" x14ac:dyDescent="0.2">
      <c r="A29" s="82">
        <v>311</v>
      </c>
      <c r="B29" s="71">
        <v>0</v>
      </c>
      <c r="C29" s="70" t="s">
        <v>22</v>
      </c>
      <c r="D29" s="83">
        <v>6053200</v>
      </c>
      <c r="E29" s="83">
        <v>0</v>
      </c>
      <c r="F29" s="83">
        <v>0</v>
      </c>
      <c r="G29" s="83">
        <v>0</v>
      </c>
      <c r="H29" s="83">
        <v>1600</v>
      </c>
      <c r="I29" s="83">
        <v>6051600</v>
      </c>
      <c r="J29" s="83">
        <v>0</v>
      </c>
      <c r="K29" s="83">
        <v>0</v>
      </c>
      <c r="L29" s="83">
        <v>0</v>
      </c>
      <c r="M29" s="83"/>
      <c r="N29" s="83"/>
    </row>
    <row r="30" spans="1:14" x14ac:dyDescent="0.2">
      <c r="A30" s="82">
        <v>312</v>
      </c>
      <c r="B30" s="71">
        <v>0</v>
      </c>
      <c r="C30" s="70" t="s">
        <v>23</v>
      </c>
      <c r="D30" s="83">
        <v>100000</v>
      </c>
      <c r="E30" s="83">
        <v>0</v>
      </c>
      <c r="F30" s="83">
        <v>0</v>
      </c>
      <c r="G30" s="83">
        <v>0</v>
      </c>
      <c r="H30" s="83">
        <v>0</v>
      </c>
      <c r="I30" s="83">
        <v>100000</v>
      </c>
      <c r="J30" s="83">
        <v>0</v>
      </c>
      <c r="K30" s="83">
        <v>0</v>
      </c>
      <c r="L30" s="83">
        <v>0</v>
      </c>
      <c r="M30" s="83"/>
      <c r="N30" s="83"/>
    </row>
    <row r="31" spans="1:14" x14ac:dyDescent="0.2">
      <c r="A31" s="82">
        <v>313</v>
      </c>
      <c r="B31" s="69"/>
      <c r="C31" s="70" t="s">
        <v>24</v>
      </c>
      <c r="D31" s="83">
        <v>1050540</v>
      </c>
      <c r="E31" s="83">
        <v>0</v>
      </c>
      <c r="F31" s="83">
        <v>0</v>
      </c>
      <c r="G31" s="83">
        <v>0</v>
      </c>
      <c r="H31" s="83">
        <v>270</v>
      </c>
      <c r="I31" s="83">
        <v>1050270</v>
      </c>
      <c r="J31" s="83">
        <v>0</v>
      </c>
      <c r="K31" s="83">
        <v>0</v>
      </c>
      <c r="L31" s="83">
        <v>0</v>
      </c>
      <c r="M31" s="83"/>
      <c r="N31" s="83"/>
    </row>
    <row r="32" spans="1:14" x14ac:dyDescent="0.2">
      <c r="A32" s="82">
        <v>32</v>
      </c>
      <c r="B32" s="71">
        <v>0</v>
      </c>
      <c r="C32" s="70" t="s">
        <v>25</v>
      </c>
      <c r="D32" s="83">
        <v>99660</v>
      </c>
      <c r="E32" s="83">
        <v>0</v>
      </c>
      <c r="F32" s="83">
        <v>0</v>
      </c>
      <c r="G32" s="83">
        <v>38200</v>
      </c>
      <c r="H32" s="83">
        <v>2630</v>
      </c>
      <c r="I32" s="83">
        <v>21930</v>
      </c>
      <c r="J32" s="83">
        <v>36000</v>
      </c>
      <c r="K32" s="83">
        <v>900</v>
      </c>
      <c r="L32" s="83">
        <v>0</v>
      </c>
      <c r="M32" s="105">
        <v>119660</v>
      </c>
      <c r="N32" s="105">
        <v>99660</v>
      </c>
    </row>
    <row r="33" spans="1:15" x14ac:dyDescent="0.2">
      <c r="A33" s="82">
        <v>321</v>
      </c>
      <c r="B33" s="71">
        <v>0</v>
      </c>
      <c r="C33" s="70" t="s">
        <v>26</v>
      </c>
      <c r="D33" s="83">
        <v>62300</v>
      </c>
      <c r="E33" s="83">
        <v>0</v>
      </c>
      <c r="F33" s="83">
        <v>0</v>
      </c>
      <c r="G33" s="83">
        <v>16500</v>
      </c>
      <c r="H33" s="83">
        <v>300</v>
      </c>
      <c r="I33" s="83">
        <v>10500</v>
      </c>
      <c r="J33" s="83">
        <v>35000</v>
      </c>
      <c r="K33" s="83">
        <v>0</v>
      </c>
      <c r="L33" s="83">
        <v>0</v>
      </c>
      <c r="M33" s="83"/>
      <c r="N33" s="83"/>
    </row>
    <row r="34" spans="1:15" x14ac:dyDescent="0.2">
      <c r="A34" s="82">
        <v>322</v>
      </c>
      <c r="B34" s="71">
        <v>0</v>
      </c>
      <c r="C34" s="70" t="s">
        <v>27</v>
      </c>
      <c r="D34" s="83">
        <v>6100</v>
      </c>
      <c r="E34" s="83">
        <v>0</v>
      </c>
      <c r="F34" s="83">
        <v>0</v>
      </c>
      <c r="G34" s="83">
        <v>6100</v>
      </c>
      <c r="H34" s="83">
        <v>0</v>
      </c>
      <c r="I34" s="83">
        <v>0</v>
      </c>
      <c r="J34" s="83">
        <v>0</v>
      </c>
      <c r="K34" s="83">
        <v>0</v>
      </c>
      <c r="L34" s="83">
        <v>0</v>
      </c>
      <c r="M34" s="83"/>
      <c r="N34" s="83"/>
    </row>
    <row r="35" spans="1:15" x14ac:dyDescent="0.2">
      <c r="A35" s="82">
        <v>323</v>
      </c>
      <c r="B35" s="71">
        <v>0</v>
      </c>
      <c r="C35" s="70" t="s">
        <v>28</v>
      </c>
      <c r="D35" s="83">
        <v>11210</v>
      </c>
      <c r="E35" s="83">
        <v>0</v>
      </c>
      <c r="F35" s="83">
        <v>0</v>
      </c>
      <c r="G35" s="83">
        <v>7250</v>
      </c>
      <c r="H35" s="83">
        <v>2330</v>
      </c>
      <c r="I35" s="83">
        <v>1630</v>
      </c>
      <c r="J35" s="83">
        <v>0</v>
      </c>
      <c r="K35" s="83">
        <v>0</v>
      </c>
      <c r="L35" s="83">
        <v>0</v>
      </c>
      <c r="M35" s="83"/>
      <c r="N35" s="83"/>
    </row>
    <row r="36" spans="1:15" ht="25.5" x14ac:dyDescent="0.2">
      <c r="A36" s="82">
        <v>324</v>
      </c>
      <c r="B36" s="69"/>
      <c r="C36" s="70" t="s">
        <v>60</v>
      </c>
      <c r="D36" s="83">
        <v>7800</v>
      </c>
      <c r="E36" s="83">
        <v>0</v>
      </c>
      <c r="F36" s="83">
        <v>0</v>
      </c>
      <c r="G36" s="83">
        <v>0</v>
      </c>
      <c r="H36" s="83">
        <v>0</v>
      </c>
      <c r="I36" s="83">
        <v>7800</v>
      </c>
      <c r="J36" s="83">
        <v>0</v>
      </c>
      <c r="K36" s="83">
        <v>0</v>
      </c>
      <c r="L36" s="83">
        <v>0</v>
      </c>
      <c r="M36" s="83"/>
      <c r="N36" s="83"/>
    </row>
    <row r="37" spans="1:15" x14ac:dyDescent="0.2">
      <c r="A37" s="82">
        <v>329</v>
      </c>
      <c r="B37" s="71">
        <v>0</v>
      </c>
      <c r="C37" s="70" t="s">
        <v>61</v>
      </c>
      <c r="D37" s="83">
        <v>12250</v>
      </c>
      <c r="E37" s="83">
        <v>0</v>
      </c>
      <c r="F37" s="83">
        <v>0</v>
      </c>
      <c r="G37" s="83">
        <v>8350</v>
      </c>
      <c r="H37" s="83">
        <v>0</v>
      </c>
      <c r="I37" s="83">
        <v>2000</v>
      </c>
      <c r="J37" s="83">
        <v>1000</v>
      </c>
      <c r="K37" s="83">
        <v>900</v>
      </c>
      <c r="L37" s="83">
        <v>0</v>
      </c>
      <c r="M37" s="83"/>
      <c r="N37" s="83"/>
    </row>
    <row r="38" spans="1:15" x14ac:dyDescent="0.2">
      <c r="A38" s="82">
        <v>34</v>
      </c>
      <c r="B38" s="71">
        <v>0</v>
      </c>
      <c r="C38" s="70" t="s">
        <v>62</v>
      </c>
      <c r="D38" s="83">
        <v>3000</v>
      </c>
      <c r="E38" s="83">
        <v>0</v>
      </c>
      <c r="F38" s="83">
        <v>0</v>
      </c>
      <c r="G38" s="83">
        <v>3000</v>
      </c>
      <c r="H38" s="83">
        <v>0</v>
      </c>
      <c r="I38" s="83">
        <v>0</v>
      </c>
      <c r="J38" s="83">
        <v>0</v>
      </c>
      <c r="K38" s="83">
        <v>0</v>
      </c>
      <c r="L38" s="83">
        <v>0</v>
      </c>
      <c r="M38" s="105">
        <v>3000</v>
      </c>
      <c r="N38" s="105">
        <v>3000</v>
      </c>
    </row>
    <row r="39" spans="1:15" x14ac:dyDescent="0.2">
      <c r="A39" s="82">
        <v>343</v>
      </c>
      <c r="B39" s="71">
        <v>0</v>
      </c>
      <c r="C39" s="70" t="s">
        <v>29</v>
      </c>
      <c r="D39" s="83">
        <v>3000</v>
      </c>
      <c r="E39" s="83">
        <v>0</v>
      </c>
      <c r="F39" s="83">
        <v>0</v>
      </c>
      <c r="G39" s="83">
        <v>3000</v>
      </c>
      <c r="H39" s="83">
        <v>0</v>
      </c>
      <c r="I39" s="83">
        <v>0</v>
      </c>
      <c r="J39" s="83">
        <v>0</v>
      </c>
      <c r="K39" s="83">
        <v>0</v>
      </c>
      <c r="L39" s="83">
        <v>0</v>
      </c>
      <c r="M39" s="83"/>
      <c r="N39" s="83"/>
    </row>
    <row r="40" spans="1:15" x14ac:dyDescent="0.2">
      <c r="A40" s="82">
        <v>4</v>
      </c>
      <c r="B40" s="71">
        <v>0</v>
      </c>
      <c r="C40" s="70" t="s">
        <v>30</v>
      </c>
      <c r="D40" s="83">
        <v>22000</v>
      </c>
      <c r="E40" s="83">
        <v>0</v>
      </c>
      <c r="F40" s="83">
        <v>0</v>
      </c>
      <c r="G40" s="83">
        <v>14000</v>
      </c>
      <c r="H40" s="83">
        <v>0</v>
      </c>
      <c r="I40" s="83">
        <v>7000</v>
      </c>
      <c r="J40" s="83">
        <v>1000</v>
      </c>
      <c r="K40" s="83">
        <v>0</v>
      </c>
      <c r="L40" s="83">
        <v>0</v>
      </c>
      <c r="M40" s="83"/>
      <c r="N40" s="83"/>
    </row>
    <row r="41" spans="1:15" ht="25.5" x14ac:dyDescent="0.2">
      <c r="A41" s="82">
        <v>41</v>
      </c>
      <c r="B41" s="69"/>
      <c r="C41" s="70" t="s">
        <v>69</v>
      </c>
      <c r="D41" s="83">
        <v>2000</v>
      </c>
      <c r="E41" s="83">
        <v>0</v>
      </c>
      <c r="F41" s="83">
        <v>0</v>
      </c>
      <c r="G41" s="83">
        <v>0</v>
      </c>
      <c r="H41" s="83">
        <v>0</v>
      </c>
      <c r="I41" s="83">
        <v>2000</v>
      </c>
      <c r="J41" s="83">
        <v>0</v>
      </c>
      <c r="K41" s="83">
        <v>0</v>
      </c>
      <c r="L41" s="83">
        <v>0</v>
      </c>
      <c r="M41" s="105">
        <v>2000</v>
      </c>
      <c r="N41" s="105">
        <v>2000</v>
      </c>
    </row>
    <row r="42" spans="1:15" x14ac:dyDescent="0.2">
      <c r="A42" s="82">
        <v>412</v>
      </c>
      <c r="B42" s="71">
        <v>0</v>
      </c>
      <c r="C42" s="70" t="s">
        <v>74</v>
      </c>
      <c r="D42" s="83">
        <v>2000</v>
      </c>
      <c r="E42" s="83">
        <v>0</v>
      </c>
      <c r="F42" s="83">
        <v>0</v>
      </c>
      <c r="G42" s="83">
        <v>0</v>
      </c>
      <c r="H42" s="83">
        <v>0</v>
      </c>
      <c r="I42" s="83">
        <v>2000</v>
      </c>
      <c r="J42" s="83">
        <v>0</v>
      </c>
      <c r="K42" s="83">
        <v>0</v>
      </c>
      <c r="L42" s="83">
        <v>0</v>
      </c>
      <c r="M42" s="83"/>
      <c r="N42" s="83"/>
    </row>
    <row r="43" spans="1:15" ht="25.5" x14ac:dyDescent="0.2">
      <c r="A43" s="82">
        <v>42</v>
      </c>
      <c r="B43" s="69"/>
      <c r="C43" s="70" t="s">
        <v>52</v>
      </c>
      <c r="D43" s="83">
        <v>20000</v>
      </c>
      <c r="E43" s="83">
        <v>0</v>
      </c>
      <c r="F43" s="83">
        <v>0</v>
      </c>
      <c r="G43" s="83">
        <v>14000</v>
      </c>
      <c r="H43" s="83">
        <v>0</v>
      </c>
      <c r="I43" s="83">
        <v>5000</v>
      </c>
      <c r="J43" s="83">
        <v>1000</v>
      </c>
      <c r="K43" s="83">
        <v>0</v>
      </c>
      <c r="L43" s="83">
        <v>0</v>
      </c>
      <c r="M43" s="105">
        <v>60000</v>
      </c>
      <c r="N43" s="105">
        <v>20000</v>
      </c>
      <c r="O43" s="84"/>
    </row>
    <row r="44" spans="1:15" x14ac:dyDescent="0.2">
      <c r="A44" s="82">
        <v>422</v>
      </c>
      <c r="B44" s="69"/>
      <c r="C44" s="70" t="s">
        <v>56</v>
      </c>
      <c r="D44" s="83">
        <v>14000</v>
      </c>
      <c r="E44" s="83">
        <v>0</v>
      </c>
      <c r="F44" s="83">
        <v>0</v>
      </c>
      <c r="G44" s="83">
        <v>14000</v>
      </c>
      <c r="H44" s="83">
        <v>0</v>
      </c>
      <c r="I44" s="83">
        <v>0</v>
      </c>
      <c r="J44" s="83">
        <v>0</v>
      </c>
      <c r="K44" s="83">
        <v>0</v>
      </c>
      <c r="L44" s="83">
        <v>0</v>
      </c>
      <c r="M44" s="83"/>
      <c r="N44" s="83"/>
    </row>
    <row r="45" spans="1:15" ht="25.5" x14ac:dyDescent="0.2">
      <c r="A45" s="82">
        <v>424</v>
      </c>
      <c r="B45" s="69"/>
      <c r="C45" s="70" t="s">
        <v>70</v>
      </c>
      <c r="D45" s="83">
        <v>6000</v>
      </c>
      <c r="E45" s="83">
        <v>0</v>
      </c>
      <c r="F45" s="83">
        <v>0</v>
      </c>
      <c r="G45" s="83">
        <v>0</v>
      </c>
      <c r="H45" s="83">
        <v>0</v>
      </c>
      <c r="I45" s="83">
        <v>5000</v>
      </c>
      <c r="J45" s="83">
        <v>1000</v>
      </c>
      <c r="K45" s="83">
        <v>0</v>
      </c>
      <c r="L45" s="83">
        <v>0</v>
      </c>
      <c r="M45" s="83"/>
      <c r="N45" s="83"/>
    </row>
    <row r="46" spans="1:15" x14ac:dyDescent="0.2">
      <c r="A46" s="72"/>
      <c r="B46" s="73"/>
      <c r="C46" s="74"/>
      <c r="D46" s="64"/>
      <c r="E46" s="61"/>
      <c r="F46" s="61"/>
      <c r="G46" s="61"/>
      <c r="H46" s="61"/>
      <c r="I46" s="61"/>
      <c r="J46" s="61"/>
      <c r="K46" s="61"/>
      <c r="L46" s="61"/>
      <c r="M46" s="61"/>
      <c r="N46" s="61"/>
    </row>
    <row r="47" spans="1:15" ht="25.5" x14ac:dyDescent="0.2">
      <c r="A47" s="79" t="s">
        <v>65</v>
      </c>
      <c r="B47" s="194"/>
      <c r="C47" s="195" t="s">
        <v>88</v>
      </c>
      <c r="D47" s="77">
        <v>13626</v>
      </c>
      <c r="E47" s="77">
        <v>13626</v>
      </c>
      <c r="F47" s="77">
        <v>0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  <c r="M47" s="77">
        <f>SUM(M48:M55)</f>
        <v>13626</v>
      </c>
      <c r="N47" s="77">
        <f>SUM(N48:N55)</f>
        <v>13626</v>
      </c>
    </row>
    <row r="48" spans="1:15" ht="38.25" x14ac:dyDescent="0.2">
      <c r="A48" s="80" t="s">
        <v>77</v>
      </c>
      <c r="B48" s="107"/>
      <c r="C48" s="68" t="s">
        <v>75</v>
      </c>
      <c r="D48" s="78">
        <v>1600</v>
      </c>
      <c r="E48" s="78">
        <v>1600</v>
      </c>
      <c r="F48" s="78">
        <v>0</v>
      </c>
      <c r="G48" s="78">
        <v>0</v>
      </c>
      <c r="H48" s="78">
        <v>0</v>
      </c>
      <c r="I48" s="78">
        <v>0</v>
      </c>
      <c r="J48" s="78">
        <v>0</v>
      </c>
      <c r="K48" s="78">
        <v>0</v>
      </c>
      <c r="L48" s="78">
        <v>0</v>
      </c>
      <c r="M48" s="78"/>
      <c r="N48" s="78"/>
    </row>
    <row r="49" spans="1:15" x14ac:dyDescent="0.2">
      <c r="A49" s="81">
        <v>4</v>
      </c>
      <c r="B49" s="94"/>
      <c r="C49" s="75" t="s">
        <v>30</v>
      </c>
      <c r="D49" s="76">
        <v>1600</v>
      </c>
      <c r="E49" s="76">
        <v>1600</v>
      </c>
      <c r="F49" s="76">
        <v>0</v>
      </c>
      <c r="G49" s="76">
        <v>0</v>
      </c>
      <c r="H49" s="76">
        <v>0</v>
      </c>
      <c r="I49" s="76">
        <v>0</v>
      </c>
      <c r="J49" s="76">
        <v>0</v>
      </c>
      <c r="K49" s="76">
        <v>0</v>
      </c>
      <c r="L49" s="76">
        <v>0</v>
      </c>
      <c r="M49" s="76"/>
      <c r="N49" s="76"/>
    </row>
    <row r="50" spans="1:15" ht="25.5" x14ac:dyDescent="0.2">
      <c r="A50" s="81">
        <v>42</v>
      </c>
      <c r="B50" s="94"/>
      <c r="C50" s="75" t="s">
        <v>52</v>
      </c>
      <c r="D50" s="76">
        <v>1600</v>
      </c>
      <c r="E50" s="76">
        <v>1600</v>
      </c>
      <c r="F50" s="76">
        <v>0</v>
      </c>
      <c r="G50" s="76">
        <v>0</v>
      </c>
      <c r="H50" s="76">
        <v>0</v>
      </c>
      <c r="I50" s="76">
        <v>0</v>
      </c>
      <c r="J50" s="76">
        <v>0</v>
      </c>
      <c r="K50" s="76">
        <v>0</v>
      </c>
      <c r="L50" s="76">
        <v>0</v>
      </c>
      <c r="M50" s="105">
        <v>1600</v>
      </c>
      <c r="N50" s="105">
        <v>1600</v>
      </c>
      <c r="O50" s="1">
        <v>0</v>
      </c>
    </row>
    <row r="51" spans="1:15" ht="25.5" x14ac:dyDescent="0.2">
      <c r="A51" s="81">
        <v>424</v>
      </c>
      <c r="B51" s="94"/>
      <c r="C51" s="75" t="s">
        <v>70</v>
      </c>
      <c r="D51" s="76">
        <v>1600</v>
      </c>
      <c r="E51" s="76">
        <v>1600</v>
      </c>
      <c r="F51" s="76">
        <v>0</v>
      </c>
      <c r="G51" s="76">
        <v>0</v>
      </c>
      <c r="H51" s="76">
        <v>0</v>
      </c>
      <c r="I51" s="76">
        <v>0</v>
      </c>
      <c r="J51" s="76">
        <v>0</v>
      </c>
      <c r="K51" s="76">
        <v>0</v>
      </c>
      <c r="L51" s="76">
        <v>0</v>
      </c>
      <c r="M51" s="76"/>
      <c r="N51" s="76"/>
    </row>
    <row r="52" spans="1:15" x14ac:dyDescent="0.2">
      <c r="A52" s="95" t="s">
        <v>78</v>
      </c>
      <c r="B52" s="107"/>
      <c r="C52" s="68" t="s">
        <v>76</v>
      </c>
      <c r="D52" s="78">
        <v>12026</v>
      </c>
      <c r="E52" s="78">
        <v>12026</v>
      </c>
      <c r="F52" s="78">
        <v>0</v>
      </c>
      <c r="G52" s="78">
        <v>0</v>
      </c>
      <c r="H52" s="78">
        <v>0</v>
      </c>
      <c r="I52" s="78">
        <v>0</v>
      </c>
      <c r="J52" s="78">
        <v>0</v>
      </c>
      <c r="K52" s="78">
        <v>0</v>
      </c>
      <c r="L52" s="78">
        <v>0</v>
      </c>
      <c r="M52" s="78"/>
      <c r="N52" s="78"/>
    </row>
    <row r="53" spans="1:15" x14ac:dyDescent="0.2">
      <c r="A53" s="81">
        <v>3</v>
      </c>
      <c r="B53" s="94"/>
      <c r="C53" s="75" t="s">
        <v>50</v>
      </c>
      <c r="D53" s="76">
        <v>12026</v>
      </c>
      <c r="E53" s="76">
        <v>12026</v>
      </c>
      <c r="F53" s="76">
        <v>0</v>
      </c>
      <c r="G53" s="76">
        <v>0</v>
      </c>
      <c r="H53" s="76">
        <v>0</v>
      </c>
      <c r="I53" s="76">
        <v>0</v>
      </c>
      <c r="J53" s="76">
        <v>0</v>
      </c>
      <c r="K53" s="76">
        <v>0</v>
      </c>
      <c r="L53" s="76">
        <v>0</v>
      </c>
      <c r="M53" s="76"/>
      <c r="N53" s="76"/>
    </row>
    <row r="54" spans="1:15" x14ac:dyDescent="0.2">
      <c r="A54" s="81">
        <v>32</v>
      </c>
      <c r="B54" s="94"/>
      <c r="C54" s="75" t="s">
        <v>25</v>
      </c>
      <c r="D54" s="76">
        <v>12026</v>
      </c>
      <c r="E54" s="76">
        <v>12026</v>
      </c>
      <c r="F54" s="76">
        <v>0</v>
      </c>
      <c r="G54" s="76">
        <v>0</v>
      </c>
      <c r="H54" s="76">
        <v>0</v>
      </c>
      <c r="I54" s="76">
        <v>0</v>
      </c>
      <c r="J54" s="76">
        <v>0</v>
      </c>
      <c r="K54" s="76">
        <v>0</v>
      </c>
      <c r="L54" s="76">
        <v>0</v>
      </c>
      <c r="M54" s="105">
        <v>12026</v>
      </c>
      <c r="N54" s="105">
        <v>12026</v>
      </c>
    </row>
    <row r="55" spans="1:15" x14ac:dyDescent="0.2">
      <c r="A55" s="81">
        <v>322</v>
      </c>
      <c r="B55" s="94"/>
      <c r="C55" s="75" t="s">
        <v>27</v>
      </c>
      <c r="D55" s="76">
        <v>12026</v>
      </c>
      <c r="E55" s="76">
        <v>12026</v>
      </c>
      <c r="F55" s="76">
        <v>0</v>
      </c>
      <c r="G55" s="76">
        <v>0</v>
      </c>
      <c r="H55" s="76">
        <v>0</v>
      </c>
      <c r="I55" s="76">
        <v>0</v>
      </c>
      <c r="J55" s="76">
        <v>0</v>
      </c>
      <c r="K55" s="76">
        <v>0</v>
      </c>
      <c r="L55" s="76">
        <v>0</v>
      </c>
      <c r="M55" s="76"/>
      <c r="N55" s="76"/>
    </row>
  </sheetData>
  <mergeCells count="2">
    <mergeCell ref="A1:N1"/>
    <mergeCell ref="A4:C4"/>
  </mergeCells>
  <phoneticPr fontId="0" type="noConversion"/>
  <conditionalFormatting sqref="A47:A55 B24 A25:B46">
    <cfRule type="cellIs" dxfId="1" priority="12" stopIfTrue="1" operator="equal">
      <formula>4126</formula>
    </cfRule>
  </conditionalFormatting>
  <conditionalFormatting sqref="A24">
    <cfRule type="cellIs" dxfId="0" priority="11" stopIfTrue="1" operator="equal">
      <formula>4126</formula>
    </cfRule>
  </conditionalFormatting>
  <printOptions horizontalCentered="1"/>
  <pageMargins left="0" right="0.19685039370078741" top="0.27559055118110237" bottom="0.15748031496062992" header="0.31496062992125984" footer="0.31496062992125984"/>
  <pageSetup paperSize="9" scale="80" firstPageNumber="3" fitToHeight="0" orientation="landscape" useFirstPageNumber="1" horizontalDpi="300" verticalDpi="300" r:id="rId1"/>
  <headerFooter scaleWithDoc="0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5</vt:i4>
      </vt:variant>
    </vt:vector>
  </HeadingPairs>
  <TitlesOfParts>
    <vt:vector size="8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  <vt:lpstr>'PLAN RASHODA I IZDATAKA'!Podrucje_ispisa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AdminProf</cp:lastModifiedBy>
  <cp:lastPrinted>2019-12-23T10:48:24Z</cp:lastPrinted>
  <dcterms:created xsi:type="dcterms:W3CDTF">2013-09-11T11:00:21Z</dcterms:created>
  <dcterms:modified xsi:type="dcterms:W3CDTF">2020-01-13T11:45:17Z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